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Tổng" sheetId="1" r:id="rId1"/>
    <sheet name="Sơn Tây" sheetId="3" r:id="rId2"/>
    <sheet name="Tân Thọ" sheetId="4" r:id="rId3"/>
    <sheet name="Tân Sơn" sheetId="5" r:id="rId4"/>
    <sheet name="Vĩnh Thọ" sheetId="6" r:id="rId5"/>
  </sheets>
  <externalReferences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E15" i="5"/>
  <c r="E16" i="5"/>
  <c r="E17" i="5"/>
  <c r="E18" i="5"/>
  <c r="E19" i="5"/>
  <c r="E20" i="5"/>
  <c r="E21" i="5"/>
  <c r="E5" i="5"/>
  <c r="E6" i="5"/>
  <c r="E7" i="5"/>
  <c r="E8" i="5"/>
  <c r="E9" i="5"/>
  <c r="E10" i="5"/>
  <c r="E11" i="5"/>
  <c r="E12" i="5"/>
  <c r="E13" i="5"/>
  <c r="E14" i="5"/>
  <c r="C17" i="5"/>
  <c r="G17" i="5"/>
  <c r="I17" i="5" s="1"/>
  <c r="D22" i="5" l="1"/>
  <c r="I11" i="1"/>
  <c r="I10" i="1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7" i="6"/>
  <c r="I8" i="6"/>
  <c r="F25" i="6"/>
  <c r="G25" i="6"/>
  <c r="H25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7" i="6"/>
  <c r="G8" i="6"/>
  <c r="F22" i="5"/>
  <c r="H22" i="5"/>
  <c r="I9" i="1" s="1"/>
  <c r="I25" i="6" l="1"/>
  <c r="E4" i="4" l="1"/>
  <c r="E6" i="4"/>
  <c r="G6" i="4" s="1"/>
  <c r="E5" i="4"/>
  <c r="H7" i="4"/>
  <c r="F7" i="4"/>
  <c r="G5" i="4"/>
  <c r="I5" i="4" s="1"/>
  <c r="G4" i="4"/>
  <c r="I4" i="4" s="1"/>
  <c r="I6" i="4" l="1"/>
  <c r="I7" i="4" s="1"/>
  <c r="G7" i="4"/>
  <c r="F8" i="3" l="1"/>
  <c r="G8" i="3"/>
  <c r="I12" i="1"/>
  <c r="G12" i="1"/>
  <c r="E11" i="1"/>
  <c r="F11" i="1" s="1"/>
  <c r="H11" i="1" s="1"/>
  <c r="J11" i="1" s="1"/>
  <c r="E10" i="1"/>
  <c r="E9" i="1"/>
  <c r="F9" i="1" s="1"/>
  <c r="E8" i="1"/>
  <c r="F8" i="1" s="1"/>
  <c r="F7" i="1"/>
  <c r="H7" i="1" s="1"/>
  <c r="J7" i="1" s="1"/>
  <c r="E7" i="1"/>
  <c r="F6" i="1"/>
  <c r="H6" i="1" s="1"/>
  <c r="J6" i="1" s="1"/>
  <c r="E6" i="1"/>
  <c r="D10" i="1" l="1"/>
  <c r="F10" i="1"/>
  <c r="H10" i="1" s="1"/>
  <c r="J10" i="1" s="1"/>
  <c r="H9" i="1"/>
  <c r="J9" i="1" s="1"/>
  <c r="E12" i="1"/>
  <c r="D11" i="1"/>
  <c r="D12" i="1" s="1"/>
  <c r="H8" i="1"/>
  <c r="D25" i="6"/>
  <c r="E24" i="6"/>
  <c r="C24" i="6"/>
  <c r="E23" i="6"/>
  <c r="C23" i="6"/>
  <c r="E22" i="6"/>
  <c r="C22" i="6"/>
  <c r="E21" i="6"/>
  <c r="C21" i="6"/>
  <c r="E20" i="6"/>
  <c r="C20" i="6"/>
  <c r="E19" i="6"/>
  <c r="C19" i="6"/>
  <c r="E18" i="6"/>
  <c r="C18" i="6"/>
  <c r="E17" i="6"/>
  <c r="C17" i="6"/>
  <c r="E16" i="6"/>
  <c r="C16" i="6"/>
  <c r="E15" i="6"/>
  <c r="C15" i="6"/>
  <c r="E14" i="6"/>
  <c r="C14" i="6"/>
  <c r="E13" i="6"/>
  <c r="C13" i="6"/>
  <c r="E12" i="6"/>
  <c r="C12" i="6"/>
  <c r="E11" i="6"/>
  <c r="C11" i="6"/>
  <c r="E10" i="6"/>
  <c r="C10" i="6"/>
  <c r="E9" i="6"/>
  <c r="C9" i="6"/>
  <c r="E8" i="6"/>
  <c r="C8" i="6"/>
  <c r="E7" i="6"/>
  <c r="C7" i="6"/>
  <c r="H12" i="1" l="1"/>
  <c r="J8" i="1"/>
  <c r="J12" i="1" s="1"/>
  <c r="C25" i="6"/>
  <c r="E25" i="6"/>
  <c r="F12" i="1"/>
  <c r="D7" i="4"/>
  <c r="C6" i="4"/>
  <c r="C5" i="4"/>
  <c r="C7" i="4" s="1"/>
  <c r="C4" i="4"/>
  <c r="E7" i="4" l="1"/>
  <c r="G21" i="5"/>
  <c r="I21" i="5" s="1"/>
  <c r="C21" i="5"/>
  <c r="G20" i="5"/>
  <c r="I20" i="5" s="1"/>
  <c r="C20" i="5"/>
  <c r="G19" i="5"/>
  <c r="I19" i="5" s="1"/>
  <c r="C19" i="5"/>
  <c r="G18" i="5"/>
  <c r="I18" i="5" s="1"/>
  <c r="C18" i="5"/>
  <c r="G16" i="5"/>
  <c r="I16" i="5" s="1"/>
  <c r="C16" i="5"/>
  <c r="G15" i="5"/>
  <c r="I15" i="5" s="1"/>
  <c r="C15" i="5"/>
  <c r="G14" i="5"/>
  <c r="I14" i="5" s="1"/>
  <c r="C14" i="5"/>
  <c r="G13" i="5"/>
  <c r="I13" i="5" s="1"/>
  <c r="C13" i="5"/>
  <c r="G12" i="5"/>
  <c r="I12" i="5" s="1"/>
  <c r="C12" i="5"/>
  <c r="G11" i="5"/>
  <c r="I11" i="5" s="1"/>
  <c r="C11" i="5"/>
  <c r="G10" i="5"/>
  <c r="I10" i="5" s="1"/>
  <c r="C10" i="5"/>
  <c r="G9" i="5"/>
  <c r="I9" i="5" s="1"/>
  <c r="C9" i="5"/>
  <c r="G8" i="5"/>
  <c r="I8" i="5" s="1"/>
  <c r="C8" i="5"/>
  <c r="G7" i="5"/>
  <c r="I7" i="5" s="1"/>
  <c r="C7" i="5"/>
  <c r="G6" i="5"/>
  <c r="G5" i="5"/>
  <c r="I5" i="5" s="1"/>
  <c r="C5" i="5"/>
  <c r="I6" i="5" l="1"/>
  <c r="I22" i="5" s="1"/>
  <c r="G22" i="5"/>
  <c r="C22" i="5"/>
  <c r="E22" i="5"/>
  <c r="H8" i="3"/>
  <c r="D8" i="3"/>
  <c r="E7" i="3"/>
  <c r="C7" i="3"/>
  <c r="C8" i="3" s="1"/>
  <c r="E8" i="3" l="1"/>
  <c r="I7" i="3" l="1"/>
  <c r="I8" i="3" s="1"/>
</calcChain>
</file>

<file path=xl/sharedStrings.xml><?xml version="1.0" encoding="utf-8"?>
<sst xmlns="http://schemas.openxmlformats.org/spreadsheetml/2006/main" count="138" uniqueCount="77">
  <si>
    <t>UBND XÃ KỲ THỌ</t>
  </si>
  <si>
    <t>TT</t>
  </si>
  <si>
    <t>Tên Thôn</t>
  </si>
  <si>
    <t>Đất dự phòng</t>
  </si>
  <si>
    <t>Kg</t>
  </si>
  <si>
    <t>Sơn Bắc</t>
  </si>
  <si>
    <t>Sơn Nam</t>
  </si>
  <si>
    <t>Sơn Tây</t>
  </si>
  <si>
    <t>Tân Sơn</t>
  </si>
  <si>
    <t>Tân Thọ</t>
  </si>
  <si>
    <t>Vĩnh Thọ</t>
  </si>
  <si>
    <t>Người lập</t>
  </si>
  <si>
    <t>TM.UBND xã</t>
  </si>
  <si>
    <t xml:space="preserve">Chủ tịch </t>
  </si>
  <si>
    <t>Lê Ngọc Hùng</t>
  </si>
  <si>
    <t>Hồ Văn Hiển</t>
  </si>
  <si>
    <t>Kỳ Thọ, ngày 26 tháng 06 năm 2024</t>
  </si>
  <si>
    <t>PHƯƠNG ÁN VẬN ĐỘNG CÁC LOẠI QUỸ  VÀ THU THUẾ, NỢ NĂM 2023</t>
  </si>
  <si>
    <t>ĐƠN VỊ: SƠN TÂY</t>
  </si>
  <si>
    <t>TỔNG CỘNG</t>
  </si>
  <si>
    <t>ĐƠN VỊ: TÂN SƠN</t>
  </si>
  <si>
    <t>Hồ Văn Thơ (Đài)</t>
  </si>
  <si>
    <t>Hồ Trung Thông</t>
  </si>
  <si>
    <t>Lê Thị Thuân (Phối)</t>
  </si>
  <si>
    <t>Lê Bá Thông</t>
  </si>
  <si>
    <t>Đậu Thị Nành</t>
  </si>
  <si>
    <t>Phạm Thị Hiền ( ĐỈnh)</t>
  </si>
  <si>
    <t>Nguyễn Thị Thao</t>
  </si>
  <si>
    <t>Nguyễn Tiến Trường</t>
  </si>
  <si>
    <t>Phạm Thủy Long</t>
  </si>
  <si>
    <t>Mai Văn mậu</t>
  </si>
  <si>
    <t>Hồ Xuân Hợi</t>
  </si>
  <si>
    <t>Trần Đình Sơn</t>
  </si>
  <si>
    <t>Hà Văn Xuân</t>
  </si>
  <si>
    <t>Mai Văn Thọ</t>
  </si>
  <si>
    <t>Trần Công Đức</t>
  </si>
  <si>
    <t>Lê Xuân Mai</t>
  </si>
  <si>
    <t>ĐƠN VỊ : THÔN TÂN THỌ</t>
  </si>
  <si>
    <t>LƯƠNG ĐÌNH BỀN</t>
  </si>
  <si>
    <t>NGUYỄN MẠNH TRƯỜNG</t>
  </si>
  <si>
    <t xml:space="preserve">NGUYỄN VĂN ĐẠI </t>
  </si>
  <si>
    <t>Từ Thị Bích</t>
  </si>
  <si>
    <t>Phạm Văn Hạ</t>
  </si>
  <si>
    <t>Trần Văn Vĩnh</t>
  </si>
  <si>
    <t>Lê Thị Khi</t>
  </si>
  <si>
    <t>Nguyễn Văn Bưởi (Tiệp)</t>
  </si>
  <si>
    <t>Nguyễn Bá Hiếu</t>
  </si>
  <si>
    <t>Phạm Văn Biện</t>
  </si>
  <si>
    <t>Phạm Đình Hiền</t>
  </si>
  <si>
    <t>Nguyễn Tiến Bưởi</t>
  </si>
  <si>
    <t>Phạm Văn Tuân</t>
  </si>
  <si>
    <t>Trần Viết Sơn</t>
  </si>
  <si>
    <t>Phạm Văn Tình</t>
  </si>
  <si>
    <t>Trần Văn Biếm</t>
  </si>
  <si>
    <t>Phạm Văn Nồng</t>
  </si>
  <si>
    <t>Phạm Đình Vượng</t>
  </si>
  <si>
    <t>Phạm Công Thiệu</t>
  </si>
  <si>
    <t>Phạm Thị Liễn</t>
  </si>
  <si>
    <t>Phạm Văn Hiếu</t>
  </si>
  <si>
    <t>Chủ hộ</t>
  </si>
  <si>
    <t>TỔNG HỢP PHƯƠNG ÁN THU CÁC KHOẢN NĂM 2022</t>
  </si>
  <si>
    <t>PHƯƠNG ÁN VẬN ĐỘNG CÁC LOẠI QUỸ  VÀ THU THUẾ, NỢ NĂM 2022</t>
  </si>
  <si>
    <t>Lê Thị Huê</t>
  </si>
  <si>
    <t>Nợ củ (đồng)</t>
  </si>
  <si>
    <t>Tổng phải nộp (đồng)</t>
  </si>
  <si>
    <t>Đã nộp (đồng)</t>
  </si>
  <si>
    <t>Còn Nợ (đồng)</t>
  </si>
  <si>
    <t>Diên tích (m2)</t>
  </si>
  <si>
    <t>Thành tiền (đồng)</t>
  </si>
  <si>
    <t>Diện tích (m2)</t>
  </si>
  <si>
    <t>Thành tiền (đ)</t>
  </si>
  <si>
    <t>Nợ cũ (đ)</t>
  </si>
  <si>
    <t>Tổng Nộp(đ)</t>
  </si>
  <si>
    <t>Đã nộp(đ)</t>
  </si>
  <si>
    <t>Còn nợ(đ)</t>
  </si>
  <si>
    <t>Lê Thanh Bình</t>
  </si>
  <si>
    <t xml:space="preserve">Tổng cộng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</si>
</sst>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6" xfId="0" applyBorder="1" applyAlignment="1">
      <alignment horizontal="center"/>
    </xf>
    <xf numFmtId="3" fontId="0" fillId="0" borderId="6" xfId="0" applyNumberFormat="1" applyBorder="1"/>
    <xf numFmtId="0" fontId="0" fillId="0" borderId="7" xfId="0" applyBorder="1" applyAlignment="1">
      <alignment horizontal="center"/>
    </xf>
    <xf numFmtId="3" fontId="0" fillId="0" borderId="7" xfId="0" applyNumberFormat="1" applyBorder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/>
    <xf numFmtId="0" fontId="0" fillId="0" borderId="8" xfId="0" applyBorder="1" applyAlignment="1">
      <alignment horizontal="center"/>
    </xf>
    <xf numFmtId="3" fontId="0" fillId="0" borderId="8" xfId="0" applyNumberFormat="1" applyBorder="1"/>
    <xf numFmtId="0" fontId="0" fillId="0" borderId="0" xfId="0" applyAlignment="1">
      <alignment horizontal="center"/>
    </xf>
    <xf numFmtId="0" fontId="5" fillId="2" borderId="0" xfId="2" applyFont="1" applyFill="1" applyAlignment="1">
      <alignment horizontal="left"/>
    </xf>
    <xf numFmtId="0" fontId="6" fillId="2" borderId="0" xfId="2" applyFont="1" applyFill="1"/>
    <xf numFmtId="0" fontId="7" fillId="2" borderId="0" xfId="2" applyFont="1" applyFill="1"/>
    <xf numFmtId="0" fontId="9" fillId="2" borderId="0" xfId="2" applyFont="1" applyFill="1"/>
    <xf numFmtId="0" fontId="4" fillId="2" borderId="0" xfId="2" applyFont="1" applyFill="1" applyAlignment="1">
      <alignment vertical="center" wrapText="1"/>
    </xf>
    <xf numFmtId="0" fontId="10" fillId="2" borderId="0" xfId="0" applyFont="1" applyFill="1"/>
    <xf numFmtId="0" fontId="11" fillId="2" borderId="0" xfId="2" applyFont="1" applyFill="1" applyAlignment="1">
      <alignment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2" fillId="2" borderId="15" xfId="2" applyFont="1" applyFill="1" applyBorder="1" applyAlignment="1">
      <alignment horizontal="center" vertical="center"/>
    </xf>
    <xf numFmtId="164" fontId="12" fillId="2" borderId="15" xfId="1" applyNumberFormat="1" applyFont="1" applyFill="1" applyBorder="1" applyAlignment="1">
      <alignment horizontal="right" vertical="center"/>
    </xf>
    <xf numFmtId="164" fontId="12" fillId="2" borderId="15" xfId="1" applyNumberFormat="1" applyFont="1" applyFill="1" applyBorder="1" applyAlignment="1">
      <alignment vertical="center"/>
    </xf>
    <xf numFmtId="164" fontId="14" fillId="2" borderId="15" xfId="1" applyNumberFormat="1" applyFont="1" applyFill="1" applyBorder="1" applyAlignment="1">
      <alignment vertical="center"/>
    </xf>
    <xf numFmtId="164" fontId="12" fillId="2" borderId="16" xfId="1" applyNumberFormat="1" applyFont="1" applyFill="1" applyBorder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3" fontId="5" fillId="2" borderId="4" xfId="2" applyNumberFormat="1" applyFont="1" applyFill="1" applyBorder="1" applyAlignment="1">
      <alignment vertical="center"/>
    </xf>
    <xf numFmtId="3" fontId="5" fillId="2" borderId="4" xfId="2" applyNumberFormat="1" applyFont="1" applyFill="1" applyBorder="1" applyAlignment="1">
      <alignment horizontal="center" vertical="center"/>
    </xf>
    <xf numFmtId="3" fontId="5" fillId="2" borderId="4" xfId="2" applyNumberFormat="1" applyFont="1" applyFill="1" applyBorder="1" applyAlignment="1">
      <alignment horizontal="right" vertical="center"/>
    </xf>
    <xf numFmtId="0" fontId="15" fillId="2" borderId="0" xfId="0" applyFont="1" applyFill="1"/>
    <xf numFmtId="0" fontId="8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/>
    </xf>
    <xf numFmtId="0" fontId="5" fillId="2" borderId="2" xfId="2" applyFont="1" applyFill="1" applyBorder="1" applyAlignment="1">
      <alignment horizontal="center" vertical="center"/>
    </xf>
    <xf numFmtId="3" fontId="5" fillId="2" borderId="2" xfId="2" applyNumberFormat="1" applyFont="1" applyFill="1" applyBorder="1" applyAlignment="1">
      <alignment vertical="center"/>
    </xf>
    <xf numFmtId="3" fontId="5" fillId="2" borderId="2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8" fillId="2" borderId="17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2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vertical="center"/>
    </xf>
    <xf numFmtId="164" fontId="12" fillId="2" borderId="2" xfId="1" applyNumberFormat="1" applyFont="1" applyFill="1" applyBorder="1" applyAlignment="1">
      <alignment horizontal="center" vertical="center"/>
    </xf>
    <xf numFmtId="164" fontId="12" fillId="2" borderId="2" xfId="1" applyNumberFormat="1" applyFont="1" applyFill="1" applyBorder="1" applyAlignment="1">
      <alignment vertical="center"/>
    </xf>
    <xf numFmtId="3" fontId="13" fillId="2" borderId="2" xfId="2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2" xfId="3" applyFont="1" applyFill="1" applyBorder="1"/>
    <xf numFmtId="0" fontId="10" fillId="2" borderId="2" xfId="0" applyFont="1" applyFill="1" applyBorder="1"/>
    <xf numFmtId="49" fontId="6" fillId="2" borderId="2" xfId="2" applyNumberFormat="1" applyFont="1" applyFill="1" applyBorder="1" applyAlignment="1">
      <alignment wrapText="1"/>
    </xf>
    <xf numFmtId="165" fontId="12" fillId="2" borderId="2" xfId="1" applyNumberFormat="1" applyFont="1" applyFill="1" applyBorder="1" applyAlignment="1">
      <alignment vertical="center"/>
    </xf>
    <xf numFmtId="164" fontId="9" fillId="2" borderId="2" xfId="1" applyNumberFormat="1" applyFont="1" applyFill="1" applyBorder="1" applyAlignment="1">
      <alignment vertical="center"/>
    </xf>
    <xf numFmtId="164" fontId="0" fillId="0" borderId="2" xfId="0" applyNumberFormat="1" applyBorder="1"/>
    <xf numFmtId="3" fontId="0" fillId="0" borderId="2" xfId="0" applyNumberFormat="1" applyBorder="1"/>
    <xf numFmtId="164" fontId="10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4" fillId="2" borderId="5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/>
    </xf>
    <xf numFmtId="0" fontId="17" fillId="2" borderId="2" xfId="2" applyFont="1" applyFill="1" applyBorder="1" applyAlignment="1">
      <alignment horizontal="center" vertical="center"/>
    </xf>
    <xf numFmtId="3" fontId="17" fillId="2" borderId="2" xfId="2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" fillId="0" borderId="0" xfId="0" applyFont="1"/>
    <xf numFmtId="0" fontId="4" fillId="0" borderId="15" xfId="0" applyFont="1" applyBorder="1"/>
  </cellXfs>
  <cellStyles count="4">
    <cellStyle name="Comma" xfId="1" builtinId="3"/>
    <cellStyle name="Normal" xfId="0" builtinId="0"/>
    <cellStyle name="Normal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MA%20LAPTOP/Desktop/Ph&#432;&#417;ng%20an%202023/Ph&#432;&#417;ng%20&#225;n%20thu&#7871;%20qu&#7929;%20n&#259;m%202022/Ph&#432;&#417;ng%20an%20thu&#7871;%20qu&#7925;%20n&#259;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ĩnh Thọ"/>
      <sheetName val="Tân Thọ"/>
      <sheetName val="Tân Sơn"/>
      <sheetName val="Sơn Tây"/>
      <sheetName val="Sơn Nam"/>
      <sheetName val="Sơn Bắc"/>
      <sheetName val="Tổng hợp"/>
      <sheetName val="Sheet1"/>
    </sheetNames>
    <sheetDataSet>
      <sheetData sheetId="0" refreshError="1">
        <row r="209">
          <cell r="D209">
            <v>342</v>
          </cell>
          <cell r="F209">
            <v>1122.8</v>
          </cell>
        </row>
      </sheetData>
      <sheetData sheetId="1" refreshError="1">
        <row r="242">
          <cell r="F242">
            <v>1066</v>
          </cell>
        </row>
      </sheetData>
      <sheetData sheetId="2" refreshError="1">
        <row r="182">
          <cell r="F182">
            <v>1060</v>
          </cell>
        </row>
      </sheetData>
      <sheetData sheetId="3" refreshError="1">
        <row r="136">
          <cell r="F136">
            <v>160</v>
          </cell>
        </row>
      </sheetData>
      <sheetData sheetId="4" refreshError="1">
        <row r="175">
          <cell r="F175">
            <v>0</v>
          </cell>
          <cell r="G175">
            <v>0</v>
          </cell>
        </row>
      </sheetData>
      <sheetData sheetId="5" refreshError="1">
        <row r="166">
          <cell r="C166">
            <v>535</v>
          </cell>
          <cell r="F166">
            <v>0</v>
          </cell>
          <cell r="G16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K15" sqref="K15"/>
    </sheetView>
  </sheetViews>
  <sheetFormatPr defaultRowHeight="15" x14ac:dyDescent="0.25"/>
  <cols>
    <col min="3" max="3" width="2" customWidth="1"/>
    <col min="6" max="6" width="12.5703125" customWidth="1"/>
    <col min="8" max="8" width="14.42578125" customWidth="1"/>
    <col min="9" max="9" width="12.28515625" customWidth="1"/>
    <col min="10" max="10" width="15.28515625" customWidth="1"/>
    <col min="11" max="11" width="9.140625" customWidth="1"/>
  </cols>
  <sheetData>
    <row r="1" spans="1:10" x14ac:dyDescent="0.25">
      <c r="A1" s="62" t="s">
        <v>0</v>
      </c>
      <c r="B1" s="62"/>
    </row>
    <row r="2" spans="1:10" x14ac:dyDescent="0.25">
      <c r="A2" s="62" t="s">
        <v>60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5">
      <c r="A3" s="9"/>
    </row>
    <row r="4" spans="1:10" ht="15" customHeight="1" x14ac:dyDescent="0.25">
      <c r="A4" s="67" t="s">
        <v>1</v>
      </c>
      <c r="B4" s="76" t="s">
        <v>2</v>
      </c>
      <c r="C4" s="77"/>
      <c r="D4" s="73" t="s">
        <v>3</v>
      </c>
      <c r="E4" s="74"/>
      <c r="F4" s="75"/>
      <c r="G4" s="69" t="s">
        <v>63</v>
      </c>
      <c r="H4" s="69" t="s">
        <v>64</v>
      </c>
      <c r="I4" s="69" t="s">
        <v>65</v>
      </c>
      <c r="J4" s="71" t="s">
        <v>66</v>
      </c>
    </row>
    <row r="5" spans="1:10" ht="54.75" customHeight="1" x14ac:dyDescent="0.25">
      <c r="A5" s="68"/>
      <c r="B5" s="78"/>
      <c r="C5" s="79"/>
      <c r="D5" s="36" t="s">
        <v>67</v>
      </c>
      <c r="E5" s="53" t="s">
        <v>4</v>
      </c>
      <c r="F5" s="53" t="s">
        <v>68</v>
      </c>
      <c r="G5" s="70"/>
      <c r="H5" s="70"/>
      <c r="I5" s="70"/>
      <c r="J5" s="72"/>
    </row>
    <row r="6" spans="1:10" x14ac:dyDescent="0.25">
      <c r="A6" s="1">
        <v>1</v>
      </c>
      <c r="B6" s="65" t="s">
        <v>5</v>
      </c>
      <c r="C6" s="66"/>
      <c r="D6" s="2">
        <v>0</v>
      </c>
      <c r="E6" s="2">
        <f>'[1]Sơn Bắc'!F166</f>
        <v>0</v>
      </c>
      <c r="F6" s="2">
        <f>'[1]Sơn Bắc'!G166</f>
        <v>0</v>
      </c>
      <c r="G6" s="2"/>
      <c r="H6" s="2">
        <f>C6+F6+G6</f>
        <v>0</v>
      </c>
      <c r="I6" s="2"/>
      <c r="J6" s="4">
        <f t="shared" ref="J6:J7" si="0">H6-I6</f>
        <v>0</v>
      </c>
    </row>
    <row r="7" spans="1:10" x14ac:dyDescent="0.25">
      <c r="A7" s="3">
        <v>2</v>
      </c>
      <c r="B7" s="56" t="s">
        <v>6</v>
      </c>
      <c r="C7" s="57"/>
      <c r="D7" s="4">
        <v>0</v>
      </c>
      <c r="E7" s="4">
        <f>'[1]Sơn Nam'!F175</f>
        <v>0</v>
      </c>
      <c r="F7" s="4">
        <f>'[1]Sơn Nam'!G175</f>
        <v>0</v>
      </c>
      <c r="G7" s="4"/>
      <c r="H7" s="4">
        <f t="shared" ref="H7:H11" si="1">C7+F7+G7</f>
        <v>0</v>
      </c>
      <c r="I7" s="4"/>
      <c r="J7" s="4">
        <f t="shared" si="0"/>
        <v>0</v>
      </c>
    </row>
    <row r="8" spans="1:10" x14ac:dyDescent="0.25">
      <c r="A8" s="3">
        <v>3</v>
      </c>
      <c r="B8" s="56" t="s">
        <v>7</v>
      </c>
      <c r="C8" s="57"/>
      <c r="D8" s="4">
        <v>2000</v>
      </c>
      <c r="E8" s="4">
        <f>'[1]Sơn Tây'!F136</f>
        <v>160</v>
      </c>
      <c r="F8" s="4">
        <f>E8*7000</f>
        <v>1120000</v>
      </c>
      <c r="G8" s="4"/>
      <c r="H8" s="4">
        <f t="shared" si="1"/>
        <v>1120000</v>
      </c>
      <c r="I8" s="4">
        <v>1120000</v>
      </c>
      <c r="J8" s="4">
        <f>H8-I8</f>
        <v>0</v>
      </c>
    </row>
    <row r="9" spans="1:10" x14ac:dyDescent="0.25">
      <c r="A9" s="3">
        <v>4</v>
      </c>
      <c r="B9" s="56" t="s">
        <v>8</v>
      </c>
      <c r="C9" s="57"/>
      <c r="D9" s="4">
        <v>13250</v>
      </c>
      <c r="E9" s="4">
        <f>'[1]Tân Sơn'!F182</f>
        <v>1060</v>
      </c>
      <c r="F9" s="4">
        <f>E9*7000</f>
        <v>7420000</v>
      </c>
      <c r="G9" s="4">
        <f>'Tân Sơn'!F22</f>
        <v>259000</v>
      </c>
      <c r="H9" s="4">
        <f t="shared" si="1"/>
        <v>7679000</v>
      </c>
      <c r="I9" s="4">
        <f>'Tân Sơn'!H22</f>
        <v>5131000</v>
      </c>
      <c r="J9" s="4">
        <f t="shared" ref="J9:J11" si="2">H9-I9</f>
        <v>2548000</v>
      </c>
    </row>
    <row r="10" spans="1:10" x14ac:dyDescent="0.25">
      <c r="A10" s="3">
        <v>5</v>
      </c>
      <c r="B10" s="56" t="s">
        <v>9</v>
      </c>
      <c r="C10" s="57"/>
      <c r="D10" s="4">
        <f>E10/0.08</f>
        <v>13325</v>
      </c>
      <c r="E10" s="4">
        <f>'[1]Tân Thọ'!F242</f>
        <v>1066</v>
      </c>
      <c r="F10" s="4">
        <f>E10*6500</f>
        <v>6929000</v>
      </c>
      <c r="G10" s="4">
        <f>'Tân Thọ'!F7</f>
        <v>0</v>
      </c>
      <c r="H10" s="4">
        <f t="shared" si="1"/>
        <v>6929000</v>
      </c>
      <c r="I10" s="4">
        <f>'Tân Thọ'!H7</f>
        <v>6474000</v>
      </c>
      <c r="J10" s="4">
        <f t="shared" si="2"/>
        <v>455000</v>
      </c>
    </row>
    <row r="11" spans="1:10" x14ac:dyDescent="0.25">
      <c r="A11" s="7">
        <v>6</v>
      </c>
      <c r="B11" s="58" t="s">
        <v>10</v>
      </c>
      <c r="C11" s="59"/>
      <c r="D11" s="8">
        <f>E11/0.08</f>
        <v>14035</v>
      </c>
      <c r="E11" s="8">
        <f>'[1]Vĩnh Thọ'!F209</f>
        <v>1122.8</v>
      </c>
      <c r="F11" s="4">
        <f t="shared" ref="F11" si="3">E11*7000</f>
        <v>7859600</v>
      </c>
      <c r="G11" s="8">
        <f>'Vĩnh Thọ'!F25</f>
        <v>0</v>
      </c>
      <c r="H11" s="4">
        <f t="shared" si="1"/>
        <v>7859600</v>
      </c>
      <c r="I11" s="8">
        <f>'Vĩnh Thọ'!H25</f>
        <v>7299600</v>
      </c>
      <c r="J11" s="4">
        <f t="shared" si="2"/>
        <v>560000</v>
      </c>
    </row>
    <row r="12" spans="1:10" x14ac:dyDescent="0.25">
      <c r="A12" s="5"/>
      <c r="B12" s="60"/>
      <c r="C12" s="61"/>
      <c r="D12" s="6">
        <f>SUM(D8:D11)</f>
        <v>42610</v>
      </c>
      <c r="E12" s="6">
        <f t="shared" ref="E12:G12" si="4">SUM(E6:E11)</f>
        <v>3408.8</v>
      </c>
      <c r="F12" s="6">
        <f t="shared" si="4"/>
        <v>23328600</v>
      </c>
      <c r="G12" s="6">
        <f t="shared" si="4"/>
        <v>259000</v>
      </c>
      <c r="H12" s="6">
        <f>SUM(H6:H11)</f>
        <v>23587600</v>
      </c>
      <c r="I12" s="6">
        <f>SUM(I6:I11)</f>
        <v>20024600</v>
      </c>
      <c r="J12" s="6">
        <f>SUM(J6:J11)</f>
        <v>3563000</v>
      </c>
    </row>
    <row r="13" spans="1:10" ht="14.45" x14ac:dyDescent="0.3">
      <c r="A13" s="9"/>
    </row>
    <row r="14" spans="1:10" x14ac:dyDescent="0.25">
      <c r="A14" s="9"/>
      <c r="F14" s="64" t="s">
        <v>16</v>
      </c>
      <c r="G14" s="64"/>
      <c r="H14" s="64"/>
      <c r="I14" s="64"/>
      <c r="J14" s="64"/>
    </row>
    <row r="15" spans="1:10" x14ac:dyDescent="0.25">
      <c r="A15" s="9"/>
      <c r="B15" s="35" t="s">
        <v>11</v>
      </c>
      <c r="F15" s="62" t="s">
        <v>12</v>
      </c>
      <c r="G15" s="62"/>
      <c r="H15" s="62"/>
      <c r="I15" s="62"/>
      <c r="J15" s="62"/>
    </row>
    <row r="16" spans="1:10" x14ac:dyDescent="0.25">
      <c r="A16" s="9"/>
      <c r="B16" s="35"/>
      <c r="F16" s="62" t="s">
        <v>13</v>
      </c>
      <c r="G16" s="62"/>
      <c r="H16" s="62"/>
      <c r="I16" s="62"/>
      <c r="J16" s="62"/>
    </row>
    <row r="17" spans="1:10" ht="14.45" x14ac:dyDescent="0.3">
      <c r="A17" s="9"/>
      <c r="B17" s="35"/>
      <c r="F17" s="62"/>
      <c r="G17" s="62"/>
      <c r="H17" s="62"/>
      <c r="I17" s="62"/>
      <c r="J17" s="62"/>
    </row>
    <row r="18" spans="1:10" ht="14.45" x14ac:dyDescent="0.3">
      <c r="A18" s="9"/>
      <c r="B18" s="35"/>
      <c r="F18" s="63"/>
      <c r="G18" s="62"/>
      <c r="H18" s="62"/>
      <c r="I18" s="62"/>
      <c r="J18" s="62"/>
    </row>
    <row r="19" spans="1:10" ht="14.45" x14ac:dyDescent="0.3">
      <c r="A19" s="9"/>
      <c r="B19" s="35"/>
      <c r="F19" s="62"/>
      <c r="G19" s="62"/>
      <c r="H19" s="62"/>
      <c r="I19" s="62"/>
      <c r="J19" s="62"/>
    </row>
    <row r="20" spans="1:10" ht="14.45" x14ac:dyDescent="0.3">
      <c r="A20" s="9"/>
      <c r="B20" s="35"/>
      <c r="F20" s="62"/>
      <c r="G20" s="62"/>
      <c r="H20" s="62"/>
      <c r="I20" s="62"/>
      <c r="J20" s="62"/>
    </row>
    <row r="21" spans="1:10" ht="14.45" x14ac:dyDescent="0.3">
      <c r="A21" s="9"/>
      <c r="B21" s="35"/>
      <c r="F21" s="62"/>
      <c r="G21" s="62"/>
      <c r="H21" s="62"/>
      <c r="I21" s="62"/>
      <c r="J21" s="62"/>
    </row>
    <row r="22" spans="1:10" x14ac:dyDescent="0.25">
      <c r="A22" s="9"/>
      <c r="B22" s="35" t="s">
        <v>14</v>
      </c>
      <c r="F22" s="62" t="s">
        <v>15</v>
      </c>
      <c r="G22" s="62"/>
      <c r="H22" s="62"/>
      <c r="I22" s="62"/>
      <c r="J22" s="62"/>
    </row>
  </sheetData>
  <mergeCells count="25">
    <mergeCell ref="B6:C6"/>
    <mergeCell ref="B7:C7"/>
    <mergeCell ref="B8:C8"/>
    <mergeCell ref="B9:C9"/>
    <mergeCell ref="A1:B1"/>
    <mergeCell ref="A2:J2"/>
    <mergeCell ref="A4:A5"/>
    <mergeCell ref="G4:G5"/>
    <mergeCell ref="H4:H5"/>
    <mergeCell ref="I4:I5"/>
    <mergeCell ref="J4:J5"/>
    <mergeCell ref="D4:F4"/>
    <mergeCell ref="B4:C5"/>
    <mergeCell ref="F22:J22"/>
    <mergeCell ref="F17:J17"/>
    <mergeCell ref="F18:J18"/>
    <mergeCell ref="F19:J19"/>
    <mergeCell ref="F14:J14"/>
    <mergeCell ref="F15:J15"/>
    <mergeCell ref="F16:J16"/>
    <mergeCell ref="B10:C10"/>
    <mergeCell ref="B11:C11"/>
    <mergeCell ref="B12:C12"/>
    <mergeCell ref="F20:J20"/>
    <mergeCell ref="F21:J21"/>
  </mergeCells>
  <pageMargins left="0.7" right="0.7" top="0.75" bottom="0.75" header="0.3" footer="0.3"/>
  <pageSetup paperSize="9" scale="8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10" sqref="A10:XFD18"/>
    </sheetView>
  </sheetViews>
  <sheetFormatPr defaultRowHeight="15" x14ac:dyDescent="0.25"/>
  <cols>
    <col min="1" max="1" width="6" customWidth="1"/>
    <col min="2" max="2" width="15.7109375" customWidth="1"/>
    <col min="3" max="3" width="11.28515625" customWidth="1"/>
    <col min="4" max="4" width="9.7109375" customWidth="1"/>
    <col min="5" max="5" width="13.85546875" customWidth="1"/>
    <col min="6" max="6" width="10.28515625" customWidth="1"/>
    <col min="7" max="7" width="12.5703125" customWidth="1"/>
    <col min="8" max="8" width="10.5703125" customWidth="1"/>
    <col min="9" max="9" width="12" customWidth="1"/>
    <col min="10" max="10" width="10.28515625" bestFit="1" customWidth="1"/>
  </cols>
  <sheetData>
    <row r="1" spans="1:10" ht="15.75" x14ac:dyDescent="0.25">
      <c r="A1" s="10" t="s">
        <v>0</v>
      </c>
      <c r="B1" s="11"/>
      <c r="C1" s="11"/>
      <c r="D1" s="11"/>
      <c r="E1" s="11"/>
      <c r="F1" s="12"/>
      <c r="G1" s="11"/>
      <c r="H1" s="11"/>
      <c r="I1" s="11"/>
    </row>
    <row r="2" spans="1:10" ht="15.75" x14ac:dyDescent="0.25">
      <c r="A2" s="80" t="s">
        <v>61</v>
      </c>
      <c r="B2" s="80"/>
      <c r="C2" s="80"/>
      <c r="D2" s="80"/>
      <c r="E2" s="80"/>
      <c r="F2" s="80"/>
      <c r="G2" s="80"/>
      <c r="H2" s="80"/>
      <c r="I2" s="80"/>
    </row>
    <row r="3" spans="1:10" ht="15.75" x14ac:dyDescent="0.25">
      <c r="A3" s="81" t="s">
        <v>18</v>
      </c>
      <c r="B3" s="81"/>
      <c r="C3" s="81"/>
      <c r="D3" s="81"/>
      <c r="E3" s="81"/>
      <c r="F3" s="81"/>
      <c r="G3" s="81"/>
      <c r="H3" s="81"/>
      <c r="I3" s="81"/>
    </row>
    <row r="4" spans="1:10" x14ac:dyDescent="0.25">
      <c r="A4" s="13"/>
      <c r="B4" s="14"/>
      <c r="C4" s="14"/>
      <c r="D4" s="14"/>
      <c r="E4" s="14"/>
      <c r="F4" s="16"/>
      <c r="G4" s="14"/>
      <c r="H4" s="14"/>
      <c r="I4" s="14"/>
    </row>
    <row r="5" spans="1:10" ht="15" customHeight="1" x14ac:dyDescent="0.25">
      <c r="A5" s="67" t="s">
        <v>1</v>
      </c>
      <c r="B5" s="82" t="s">
        <v>59</v>
      </c>
      <c r="C5" s="86" t="s">
        <v>3</v>
      </c>
      <c r="D5" s="87"/>
      <c r="E5" s="88"/>
      <c r="F5" s="84" t="s">
        <v>71</v>
      </c>
      <c r="G5" s="84" t="s">
        <v>72</v>
      </c>
      <c r="H5" s="84" t="s">
        <v>73</v>
      </c>
      <c r="I5" s="84" t="s">
        <v>74</v>
      </c>
    </row>
    <row r="6" spans="1:10" ht="25.5" x14ac:dyDescent="0.25">
      <c r="A6" s="68"/>
      <c r="B6" s="83"/>
      <c r="C6" s="55" t="s">
        <v>69</v>
      </c>
      <c r="D6" s="55" t="s">
        <v>4</v>
      </c>
      <c r="E6" s="55" t="s">
        <v>70</v>
      </c>
      <c r="F6" s="85"/>
      <c r="G6" s="85"/>
      <c r="H6" s="85"/>
      <c r="I6" s="85"/>
    </row>
    <row r="7" spans="1:10" x14ac:dyDescent="0.25">
      <c r="A7" s="18">
        <v>1</v>
      </c>
      <c r="B7" s="94" t="s">
        <v>75</v>
      </c>
      <c r="C7" s="19">
        <f>D7/0.08</f>
        <v>2000</v>
      </c>
      <c r="D7" s="20">
        <v>160</v>
      </c>
      <c r="E7" s="20">
        <f>D7*7000</f>
        <v>1120000</v>
      </c>
      <c r="F7" s="21"/>
      <c r="G7" s="20">
        <v>1120000</v>
      </c>
      <c r="H7" s="20">
        <v>1120000</v>
      </c>
      <c r="I7" s="22">
        <f t="shared" ref="I7" si="0">G7-H7</f>
        <v>0</v>
      </c>
    </row>
    <row r="8" spans="1:10" x14ac:dyDescent="0.25">
      <c r="A8" s="23"/>
      <c r="B8" s="24" t="s">
        <v>76</v>
      </c>
      <c r="C8" s="25">
        <f t="shared" ref="C8:I8" si="1">SUBTOTAL(9,C7:C7)</f>
        <v>2000</v>
      </c>
      <c r="D8" s="25">
        <f t="shared" si="1"/>
        <v>160</v>
      </c>
      <c r="E8" s="25">
        <f t="shared" si="1"/>
        <v>1120000</v>
      </c>
      <c r="F8" s="25">
        <f t="shared" si="1"/>
        <v>0</v>
      </c>
      <c r="G8" s="25">
        <f t="shared" si="1"/>
        <v>1120000</v>
      </c>
      <c r="H8" s="25">
        <f t="shared" si="1"/>
        <v>1120000</v>
      </c>
      <c r="I8" s="26">
        <f t="shared" si="1"/>
        <v>0</v>
      </c>
    </row>
    <row r="9" spans="1:10" ht="8.25" customHeight="1" x14ac:dyDescent="0.25"/>
    <row r="10" spans="1:10" x14ac:dyDescent="0.25">
      <c r="A10" s="54"/>
      <c r="F10" s="64" t="s">
        <v>16</v>
      </c>
      <c r="G10" s="64"/>
      <c r="H10" s="64"/>
      <c r="I10" s="64"/>
      <c r="J10" s="64"/>
    </row>
    <row r="11" spans="1:10" x14ac:dyDescent="0.25">
      <c r="A11" s="54"/>
      <c r="B11" s="52" t="s">
        <v>11</v>
      </c>
      <c r="F11" s="62" t="s">
        <v>12</v>
      </c>
      <c r="G11" s="62"/>
      <c r="H11" s="62"/>
      <c r="I11" s="62"/>
      <c r="J11" s="62"/>
    </row>
    <row r="12" spans="1:10" x14ac:dyDescent="0.25">
      <c r="A12" s="54"/>
      <c r="B12" s="52"/>
      <c r="F12" s="62" t="s">
        <v>13</v>
      </c>
      <c r="G12" s="62"/>
      <c r="H12" s="62"/>
      <c r="I12" s="62"/>
      <c r="J12" s="62"/>
    </row>
    <row r="13" spans="1:10" x14ac:dyDescent="0.25">
      <c r="A13" s="54"/>
      <c r="B13" s="52"/>
      <c r="F13" s="62"/>
      <c r="G13" s="62"/>
      <c r="H13" s="62"/>
      <c r="I13" s="62"/>
      <c r="J13" s="62"/>
    </row>
    <row r="14" spans="1:10" x14ac:dyDescent="0.25">
      <c r="A14" s="54"/>
      <c r="B14" s="52"/>
      <c r="F14" s="63"/>
      <c r="G14" s="63"/>
      <c r="H14" s="63"/>
      <c r="I14" s="63"/>
      <c r="J14" s="63"/>
    </row>
    <row r="15" spans="1:10" x14ac:dyDescent="0.25">
      <c r="A15" s="54"/>
      <c r="B15" s="52"/>
      <c r="F15" s="62"/>
      <c r="G15" s="62"/>
      <c r="H15" s="62"/>
      <c r="I15" s="62"/>
      <c r="J15" s="62"/>
    </row>
    <row r="16" spans="1:10" x14ac:dyDescent="0.25">
      <c r="A16" s="54"/>
      <c r="B16" s="52"/>
      <c r="F16" s="62"/>
      <c r="G16" s="62"/>
      <c r="H16" s="62"/>
      <c r="I16" s="62"/>
      <c r="J16" s="62"/>
    </row>
    <row r="17" spans="1:10" x14ac:dyDescent="0.25">
      <c r="A17" s="54"/>
      <c r="B17" s="52"/>
      <c r="F17" s="62"/>
      <c r="G17" s="62"/>
      <c r="H17" s="62"/>
      <c r="I17" s="62"/>
      <c r="J17" s="62"/>
    </row>
    <row r="18" spans="1:10" x14ac:dyDescent="0.25">
      <c r="A18" s="54"/>
      <c r="B18" s="52" t="s">
        <v>14</v>
      </c>
      <c r="F18" s="62" t="s">
        <v>15</v>
      </c>
      <c r="G18" s="62"/>
      <c r="H18" s="62"/>
      <c r="I18" s="62"/>
      <c r="J18" s="62"/>
    </row>
  </sheetData>
  <mergeCells count="18">
    <mergeCell ref="F15:J15"/>
    <mergeCell ref="F16:J16"/>
    <mergeCell ref="F17:J17"/>
    <mergeCell ref="F18:J18"/>
    <mergeCell ref="F10:J10"/>
    <mergeCell ref="F11:J11"/>
    <mergeCell ref="F12:J12"/>
    <mergeCell ref="F13:J13"/>
    <mergeCell ref="F14:J14"/>
    <mergeCell ref="I5:I6"/>
    <mergeCell ref="A2:I2"/>
    <mergeCell ref="A3:I3"/>
    <mergeCell ref="A5:A6"/>
    <mergeCell ref="B5:B6"/>
    <mergeCell ref="C5:E5"/>
    <mergeCell ref="F5:F6"/>
    <mergeCell ref="G5:G6"/>
    <mergeCell ref="H5:H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9" sqref="A9:XFD17"/>
    </sheetView>
  </sheetViews>
  <sheetFormatPr defaultRowHeight="15" x14ac:dyDescent="0.25"/>
  <cols>
    <col min="1" max="1" width="5.85546875" customWidth="1"/>
    <col min="2" max="2" width="24.85546875" customWidth="1"/>
    <col min="3" max="3" width="11.7109375" customWidth="1"/>
    <col min="4" max="4" width="9.85546875" customWidth="1"/>
    <col min="5" max="5" width="10.28515625" customWidth="1"/>
    <col min="7" max="8" width="12" customWidth="1"/>
    <col min="9" max="9" width="18.28515625" customWidth="1"/>
  </cols>
  <sheetData>
    <row r="1" spans="1:10" ht="15.75" x14ac:dyDescent="0.25">
      <c r="A1" s="80" t="s">
        <v>37</v>
      </c>
      <c r="B1" s="80"/>
      <c r="C1" s="80"/>
      <c r="D1" s="80"/>
      <c r="E1" s="80"/>
    </row>
    <row r="2" spans="1:10" x14ac:dyDescent="0.25">
      <c r="A2" s="67" t="s">
        <v>1</v>
      </c>
      <c r="B2" s="82" t="s">
        <v>59</v>
      </c>
      <c r="C2" s="86" t="s">
        <v>3</v>
      </c>
      <c r="D2" s="87"/>
      <c r="E2" s="88"/>
      <c r="F2" s="84" t="s">
        <v>71</v>
      </c>
      <c r="G2" s="84" t="s">
        <v>72</v>
      </c>
      <c r="H2" s="84" t="s">
        <v>73</v>
      </c>
      <c r="I2" s="84" t="s">
        <v>74</v>
      </c>
    </row>
    <row r="3" spans="1:10" ht="25.5" x14ac:dyDescent="0.25">
      <c r="A3" s="68"/>
      <c r="B3" s="83"/>
      <c r="C3" s="55" t="s">
        <v>69</v>
      </c>
      <c r="D3" s="55" t="s">
        <v>4</v>
      </c>
      <c r="E3" s="55" t="s">
        <v>70</v>
      </c>
      <c r="F3" s="85"/>
      <c r="G3" s="85"/>
      <c r="H3" s="85"/>
      <c r="I3" s="85"/>
    </row>
    <row r="4" spans="1:10" x14ac:dyDescent="0.25">
      <c r="A4" s="38">
        <v>1</v>
      </c>
      <c r="B4" s="39" t="s">
        <v>38</v>
      </c>
      <c r="C4" s="40">
        <f>D4/0.08</f>
        <v>875</v>
      </c>
      <c r="D4" s="41">
        <v>70</v>
      </c>
      <c r="E4" s="41">
        <f>D4*6500</f>
        <v>455000</v>
      </c>
      <c r="F4" s="37"/>
      <c r="G4" s="50">
        <f>E4+F4</f>
        <v>455000</v>
      </c>
      <c r="H4" s="50"/>
      <c r="I4" s="50">
        <f>G4-H4</f>
        <v>455000</v>
      </c>
    </row>
    <row r="5" spans="1:10" x14ac:dyDescent="0.25">
      <c r="A5" s="38">
        <v>2</v>
      </c>
      <c r="B5" s="39" t="s">
        <v>39</v>
      </c>
      <c r="C5" s="40">
        <f t="shared" ref="C5:C6" si="0">D5/0.08</f>
        <v>6950</v>
      </c>
      <c r="D5" s="41">
        <v>556</v>
      </c>
      <c r="E5" s="41">
        <f>D5*6500</f>
        <v>3614000</v>
      </c>
      <c r="F5" s="37"/>
      <c r="G5" s="50">
        <f t="shared" ref="G5:G6" si="1">E5+F5</f>
        <v>3614000</v>
      </c>
      <c r="H5" s="50">
        <v>3614000</v>
      </c>
      <c r="I5" s="50">
        <f>G5-H5</f>
        <v>0</v>
      </c>
    </row>
    <row r="6" spans="1:10" x14ac:dyDescent="0.25">
      <c r="A6" s="38">
        <v>3</v>
      </c>
      <c r="B6" s="42" t="s">
        <v>40</v>
      </c>
      <c r="C6" s="40">
        <f t="shared" si="0"/>
        <v>5500</v>
      </c>
      <c r="D6" s="41">
        <v>440</v>
      </c>
      <c r="E6" s="41">
        <f>D6*6500</f>
        <v>2860000</v>
      </c>
      <c r="F6" s="37"/>
      <c r="G6" s="50">
        <f t="shared" si="1"/>
        <v>2860000</v>
      </c>
      <c r="H6" s="50">
        <v>2860000</v>
      </c>
      <c r="I6" s="50">
        <f>G6-H6</f>
        <v>0</v>
      </c>
    </row>
    <row r="7" spans="1:10" s="93" customFormat="1" x14ac:dyDescent="0.25">
      <c r="A7" s="90"/>
      <c r="B7" s="91" t="s">
        <v>19</v>
      </c>
      <c r="C7" s="92">
        <f>SUM(C4:C6)</f>
        <v>13325</v>
      </c>
      <c r="D7" s="92">
        <f>SUM(D4:D6)</f>
        <v>1066</v>
      </c>
      <c r="E7" s="92">
        <f>SUM(E4:E6)</f>
        <v>6929000</v>
      </c>
      <c r="F7" s="92">
        <f t="shared" ref="F7:G7" si="2">SUM(F4:F6)</f>
        <v>0</v>
      </c>
      <c r="G7" s="92">
        <f t="shared" si="2"/>
        <v>6929000</v>
      </c>
      <c r="H7" s="92">
        <f t="shared" ref="H7" si="3">SUM(H4:H6)</f>
        <v>6474000</v>
      </c>
      <c r="I7" s="92">
        <f t="shared" ref="I7" si="4">SUM(I4:I6)</f>
        <v>455000</v>
      </c>
    </row>
    <row r="9" spans="1:10" x14ac:dyDescent="0.25">
      <c r="A9" s="54"/>
      <c r="F9" s="64" t="s">
        <v>16</v>
      </c>
      <c r="G9" s="64"/>
      <c r="H9" s="64"/>
      <c r="I9" s="64"/>
      <c r="J9" s="64"/>
    </row>
    <row r="10" spans="1:10" x14ac:dyDescent="0.25">
      <c r="A10" s="54"/>
      <c r="B10" s="52" t="s">
        <v>11</v>
      </c>
      <c r="F10" s="62" t="s">
        <v>12</v>
      </c>
      <c r="G10" s="62"/>
      <c r="H10" s="62"/>
      <c r="I10" s="62"/>
      <c r="J10" s="62"/>
    </row>
    <row r="11" spans="1:10" x14ac:dyDescent="0.25">
      <c r="A11" s="54"/>
      <c r="B11" s="52"/>
      <c r="F11" s="62" t="s">
        <v>13</v>
      </c>
      <c r="G11" s="62"/>
      <c r="H11" s="62"/>
      <c r="I11" s="62"/>
      <c r="J11" s="62"/>
    </row>
    <row r="12" spans="1:10" x14ac:dyDescent="0.25">
      <c r="A12" s="54"/>
      <c r="B12" s="52"/>
      <c r="F12" s="62"/>
      <c r="G12" s="62"/>
      <c r="H12" s="62"/>
      <c r="I12" s="62"/>
      <c r="J12" s="62"/>
    </row>
    <row r="13" spans="1:10" x14ac:dyDescent="0.25">
      <c r="A13" s="54"/>
      <c r="B13" s="52"/>
      <c r="F13" s="63"/>
      <c r="G13" s="62"/>
      <c r="H13" s="62"/>
      <c r="I13" s="62"/>
      <c r="J13" s="62"/>
    </row>
    <row r="14" spans="1:10" x14ac:dyDescent="0.25">
      <c r="A14" s="54"/>
      <c r="B14" s="52"/>
      <c r="F14" s="62"/>
      <c r="G14" s="62"/>
      <c r="H14" s="62"/>
      <c r="I14" s="62"/>
      <c r="J14" s="62"/>
    </row>
    <row r="15" spans="1:10" x14ac:dyDescent="0.25">
      <c r="A15" s="54"/>
      <c r="B15" s="52"/>
      <c r="F15" s="62"/>
      <c r="G15" s="62"/>
      <c r="H15" s="62"/>
      <c r="I15" s="62"/>
      <c r="J15" s="62"/>
    </row>
    <row r="16" spans="1:10" x14ac:dyDescent="0.25">
      <c r="A16" s="54"/>
      <c r="B16" s="52"/>
      <c r="F16" s="62"/>
      <c r="G16" s="62"/>
      <c r="H16" s="62"/>
      <c r="I16" s="62"/>
      <c r="J16" s="62"/>
    </row>
    <row r="17" spans="1:10" x14ac:dyDescent="0.25">
      <c r="A17" s="54"/>
      <c r="B17" s="52" t="s">
        <v>14</v>
      </c>
      <c r="F17" s="62" t="s">
        <v>15</v>
      </c>
      <c r="G17" s="62"/>
      <c r="H17" s="62"/>
      <c r="I17" s="62"/>
      <c r="J17" s="62"/>
    </row>
  </sheetData>
  <mergeCells count="17">
    <mergeCell ref="F14:J14"/>
    <mergeCell ref="F15:J15"/>
    <mergeCell ref="F16:J16"/>
    <mergeCell ref="F17:J17"/>
    <mergeCell ref="F9:J9"/>
    <mergeCell ref="F10:J10"/>
    <mergeCell ref="F11:J11"/>
    <mergeCell ref="F12:J12"/>
    <mergeCell ref="F13:J13"/>
    <mergeCell ref="G2:G3"/>
    <mergeCell ref="I2:I3"/>
    <mergeCell ref="A1:E1"/>
    <mergeCell ref="A2:A3"/>
    <mergeCell ref="B2:B3"/>
    <mergeCell ref="C2:E2"/>
    <mergeCell ref="F2:F3"/>
    <mergeCell ref="H2:H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3" workbookViewId="0">
      <selection activeCell="A24" sqref="A24:XFD32"/>
    </sheetView>
  </sheetViews>
  <sheetFormatPr defaultRowHeight="15" x14ac:dyDescent="0.25"/>
  <cols>
    <col min="1" max="1" width="4.140625" style="9" bestFit="1" customWidth="1"/>
    <col min="2" max="2" width="23" customWidth="1"/>
    <col min="3" max="3" width="11.7109375" customWidth="1"/>
    <col min="4" max="4" width="9" bestFit="1" customWidth="1"/>
    <col min="5" max="5" width="10.28515625" customWidth="1"/>
    <col min="7" max="7" width="10.5703125" customWidth="1"/>
    <col min="8" max="9" width="11" customWidth="1"/>
  </cols>
  <sheetData>
    <row r="1" spans="1:9" ht="15.75" x14ac:dyDescent="0.25">
      <c r="A1" s="81" t="s">
        <v>20</v>
      </c>
      <c r="B1" s="81"/>
      <c r="C1" s="81"/>
      <c r="D1" s="81"/>
      <c r="E1" s="81"/>
    </row>
    <row r="2" spans="1:9" x14ac:dyDescent="0.25">
      <c r="A2" s="29"/>
      <c r="B2" s="14"/>
      <c r="C2" s="14"/>
      <c r="D2" s="14"/>
      <c r="E2" s="14"/>
    </row>
    <row r="3" spans="1:9" x14ac:dyDescent="0.25">
      <c r="A3" s="67" t="s">
        <v>1</v>
      </c>
      <c r="B3" s="82" t="s">
        <v>59</v>
      </c>
      <c r="C3" s="86" t="s">
        <v>3</v>
      </c>
      <c r="D3" s="87"/>
      <c r="E3" s="88"/>
      <c r="F3" s="84" t="s">
        <v>71</v>
      </c>
      <c r="G3" s="84" t="s">
        <v>72</v>
      </c>
      <c r="H3" s="84" t="s">
        <v>73</v>
      </c>
      <c r="I3" s="84" t="s">
        <v>74</v>
      </c>
    </row>
    <row r="4" spans="1:9" ht="25.5" x14ac:dyDescent="0.25">
      <c r="A4" s="68"/>
      <c r="B4" s="83"/>
      <c r="C4" s="55" t="s">
        <v>69</v>
      </c>
      <c r="D4" s="55" t="s">
        <v>4</v>
      </c>
      <c r="E4" s="55" t="s">
        <v>70</v>
      </c>
      <c r="F4" s="85"/>
      <c r="G4" s="85"/>
      <c r="H4" s="85"/>
      <c r="I4" s="85"/>
    </row>
    <row r="5" spans="1:9" s="15" customFormat="1" ht="15.75" x14ac:dyDescent="0.25">
      <c r="A5" s="43">
        <v>1</v>
      </c>
      <c r="B5" s="44" t="s">
        <v>21</v>
      </c>
      <c r="C5" s="40">
        <f t="shared" ref="C5:C12" si="0">D5/0.08</f>
        <v>462.5</v>
      </c>
      <c r="D5" s="41">
        <v>37</v>
      </c>
      <c r="E5" s="41">
        <f>D5*7000</f>
        <v>259000</v>
      </c>
      <c r="F5" s="37">
        <v>259000</v>
      </c>
      <c r="G5" s="49">
        <f>F5+E5</f>
        <v>518000</v>
      </c>
      <c r="H5" s="50"/>
      <c r="I5" s="50">
        <f>G5-H5</f>
        <v>518000</v>
      </c>
    </row>
    <row r="6" spans="1:9" s="15" customFormat="1" ht="15.75" x14ac:dyDescent="0.25">
      <c r="A6" s="38">
        <v>2</v>
      </c>
      <c r="B6" s="44" t="s">
        <v>22</v>
      </c>
      <c r="C6" s="40">
        <v>500</v>
      </c>
      <c r="D6" s="41">
        <v>40</v>
      </c>
      <c r="E6" s="41">
        <f t="shared" ref="E6:E21" si="1">D6*7000</f>
        <v>280000</v>
      </c>
      <c r="F6" s="37"/>
      <c r="G6" s="49">
        <f t="shared" ref="G6:G21" si="2">F6+E6</f>
        <v>280000</v>
      </c>
      <c r="H6" s="50">
        <v>280000</v>
      </c>
      <c r="I6" s="50">
        <f t="shared" ref="I6:I21" si="3">G6-H6</f>
        <v>0</v>
      </c>
    </row>
    <row r="7" spans="1:9" s="15" customFormat="1" ht="15.75" x14ac:dyDescent="0.25">
      <c r="A7" s="38">
        <v>3</v>
      </c>
      <c r="B7" s="44" t="s">
        <v>23</v>
      </c>
      <c r="C7" s="40">
        <f t="shared" si="0"/>
        <v>1000</v>
      </c>
      <c r="D7" s="41">
        <v>80</v>
      </c>
      <c r="E7" s="41">
        <f t="shared" si="1"/>
        <v>560000</v>
      </c>
      <c r="F7" s="37"/>
      <c r="G7" s="49">
        <f t="shared" si="2"/>
        <v>560000</v>
      </c>
      <c r="H7" s="50"/>
      <c r="I7" s="50">
        <f t="shared" si="3"/>
        <v>560000</v>
      </c>
    </row>
    <row r="8" spans="1:9" s="15" customFormat="1" ht="15.75" x14ac:dyDescent="0.25">
      <c r="A8" s="43">
        <v>4</v>
      </c>
      <c r="B8" s="44" t="s">
        <v>24</v>
      </c>
      <c r="C8" s="40">
        <f t="shared" si="0"/>
        <v>1000</v>
      </c>
      <c r="D8" s="41">
        <v>80</v>
      </c>
      <c r="E8" s="41">
        <f t="shared" si="1"/>
        <v>560000</v>
      </c>
      <c r="F8" s="37"/>
      <c r="G8" s="49">
        <f t="shared" si="2"/>
        <v>560000</v>
      </c>
      <c r="H8" s="50">
        <v>560000</v>
      </c>
      <c r="I8" s="50">
        <f t="shared" si="3"/>
        <v>0</v>
      </c>
    </row>
    <row r="9" spans="1:9" s="15" customFormat="1" ht="15.75" x14ac:dyDescent="0.25">
      <c r="A9" s="38">
        <v>5</v>
      </c>
      <c r="B9" s="44" t="s">
        <v>25</v>
      </c>
      <c r="C9" s="40">
        <f t="shared" si="0"/>
        <v>500</v>
      </c>
      <c r="D9" s="41">
        <v>40</v>
      </c>
      <c r="E9" s="41">
        <f t="shared" si="1"/>
        <v>280000</v>
      </c>
      <c r="F9" s="37"/>
      <c r="G9" s="49">
        <f t="shared" si="2"/>
        <v>280000</v>
      </c>
      <c r="H9" s="50"/>
      <c r="I9" s="50">
        <f t="shared" si="3"/>
        <v>280000</v>
      </c>
    </row>
    <row r="10" spans="1:9" s="15" customFormat="1" ht="15.75" x14ac:dyDescent="0.25">
      <c r="A10" s="38">
        <v>6</v>
      </c>
      <c r="B10" s="44" t="s">
        <v>26</v>
      </c>
      <c r="C10" s="40">
        <f t="shared" si="0"/>
        <v>437.5</v>
      </c>
      <c r="D10" s="41">
        <v>35</v>
      </c>
      <c r="E10" s="41">
        <f t="shared" si="1"/>
        <v>245000</v>
      </c>
      <c r="F10" s="37"/>
      <c r="G10" s="49">
        <f t="shared" si="2"/>
        <v>245000</v>
      </c>
      <c r="H10" s="50">
        <v>245000</v>
      </c>
      <c r="I10" s="50">
        <f t="shared" si="3"/>
        <v>0</v>
      </c>
    </row>
    <row r="11" spans="1:9" s="15" customFormat="1" ht="15.75" x14ac:dyDescent="0.25">
      <c r="A11" s="43">
        <v>7</v>
      </c>
      <c r="B11" s="44" t="s">
        <v>27</v>
      </c>
      <c r="C11" s="40">
        <f t="shared" si="0"/>
        <v>1000</v>
      </c>
      <c r="D11" s="41">
        <v>80</v>
      </c>
      <c r="E11" s="41">
        <f t="shared" si="1"/>
        <v>560000</v>
      </c>
      <c r="F11" s="37"/>
      <c r="G11" s="49">
        <f t="shared" si="2"/>
        <v>560000</v>
      </c>
      <c r="H11" s="50">
        <v>560000</v>
      </c>
      <c r="I11" s="50">
        <f t="shared" si="3"/>
        <v>0</v>
      </c>
    </row>
    <row r="12" spans="1:9" s="15" customFormat="1" ht="15.75" x14ac:dyDescent="0.25">
      <c r="A12" s="38">
        <v>8</v>
      </c>
      <c r="B12" s="44" t="s">
        <v>28</v>
      </c>
      <c r="C12" s="40">
        <f t="shared" si="0"/>
        <v>500</v>
      </c>
      <c r="D12" s="41">
        <v>40</v>
      </c>
      <c r="E12" s="41">
        <f t="shared" si="1"/>
        <v>280000</v>
      </c>
      <c r="F12" s="37"/>
      <c r="G12" s="49">
        <f t="shared" si="2"/>
        <v>280000</v>
      </c>
      <c r="H12" s="50">
        <v>280000</v>
      </c>
      <c r="I12" s="50">
        <f t="shared" si="3"/>
        <v>0</v>
      </c>
    </row>
    <row r="13" spans="1:9" s="15" customFormat="1" ht="15.75" x14ac:dyDescent="0.25">
      <c r="A13" s="38">
        <v>9</v>
      </c>
      <c r="B13" s="44" t="s">
        <v>29</v>
      </c>
      <c r="C13" s="40">
        <f>D13/0.08</f>
        <v>1125</v>
      </c>
      <c r="D13" s="41">
        <v>90</v>
      </c>
      <c r="E13" s="41">
        <f t="shared" si="1"/>
        <v>630000</v>
      </c>
      <c r="F13" s="37"/>
      <c r="G13" s="49">
        <f t="shared" si="2"/>
        <v>630000</v>
      </c>
      <c r="H13" s="50">
        <v>630000</v>
      </c>
      <c r="I13" s="50">
        <f t="shared" si="3"/>
        <v>0</v>
      </c>
    </row>
    <row r="14" spans="1:9" s="15" customFormat="1" ht="15.75" x14ac:dyDescent="0.25">
      <c r="A14" s="43">
        <v>10</v>
      </c>
      <c r="B14" s="44" t="s">
        <v>30</v>
      </c>
      <c r="C14" s="40">
        <f t="shared" ref="C14:C21" si="4">D14/0.08</f>
        <v>375</v>
      </c>
      <c r="D14" s="41">
        <v>30</v>
      </c>
      <c r="E14" s="41">
        <f t="shared" si="1"/>
        <v>210000</v>
      </c>
      <c r="F14" s="37"/>
      <c r="G14" s="49">
        <f t="shared" si="2"/>
        <v>210000</v>
      </c>
      <c r="H14" s="50">
        <v>210000</v>
      </c>
      <c r="I14" s="50">
        <f t="shared" si="3"/>
        <v>0</v>
      </c>
    </row>
    <row r="15" spans="1:9" s="15" customFormat="1" ht="15.75" x14ac:dyDescent="0.25">
      <c r="A15" s="38">
        <v>11</v>
      </c>
      <c r="B15" s="44" t="s">
        <v>31</v>
      </c>
      <c r="C15" s="40">
        <f t="shared" si="4"/>
        <v>500</v>
      </c>
      <c r="D15" s="41">
        <v>40</v>
      </c>
      <c r="E15" s="41">
        <f t="shared" si="1"/>
        <v>280000</v>
      </c>
      <c r="F15" s="37"/>
      <c r="G15" s="49">
        <f t="shared" si="2"/>
        <v>280000</v>
      </c>
      <c r="H15" s="50">
        <v>280000</v>
      </c>
      <c r="I15" s="50">
        <f t="shared" si="3"/>
        <v>0</v>
      </c>
    </row>
    <row r="16" spans="1:9" s="15" customFormat="1" ht="15.75" x14ac:dyDescent="0.25">
      <c r="A16" s="38">
        <v>12</v>
      </c>
      <c r="B16" s="44" t="s">
        <v>32</v>
      </c>
      <c r="C16" s="40">
        <f t="shared" si="4"/>
        <v>600</v>
      </c>
      <c r="D16" s="41">
        <v>48</v>
      </c>
      <c r="E16" s="41">
        <f t="shared" si="1"/>
        <v>336000</v>
      </c>
      <c r="F16" s="37"/>
      <c r="G16" s="49">
        <f t="shared" si="2"/>
        <v>336000</v>
      </c>
      <c r="H16" s="50">
        <v>336000</v>
      </c>
      <c r="I16" s="50">
        <f t="shared" si="3"/>
        <v>0</v>
      </c>
    </row>
    <row r="17" spans="1:10" s="15" customFormat="1" ht="15.75" x14ac:dyDescent="0.25">
      <c r="A17" s="38">
        <v>13</v>
      </c>
      <c r="B17" s="44" t="s">
        <v>62</v>
      </c>
      <c r="C17" s="40">
        <f t="shared" si="4"/>
        <v>1125</v>
      </c>
      <c r="D17" s="41">
        <v>90</v>
      </c>
      <c r="E17" s="41">
        <f t="shared" si="1"/>
        <v>630000</v>
      </c>
      <c r="F17" s="37"/>
      <c r="G17" s="49">
        <f t="shared" si="2"/>
        <v>630000</v>
      </c>
      <c r="H17" s="50"/>
      <c r="I17" s="50">
        <f t="shared" si="3"/>
        <v>630000</v>
      </c>
    </row>
    <row r="18" spans="1:10" s="15" customFormat="1" ht="15.75" x14ac:dyDescent="0.25">
      <c r="A18" s="38">
        <v>14</v>
      </c>
      <c r="B18" s="44" t="s">
        <v>33</v>
      </c>
      <c r="C18" s="40">
        <f t="shared" si="4"/>
        <v>1125</v>
      </c>
      <c r="D18" s="41">
        <v>90</v>
      </c>
      <c r="E18" s="41">
        <f t="shared" si="1"/>
        <v>630000</v>
      </c>
      <c r="F18" s="37"/>
      <c r="G18" s="49">
        <f t="shared" si="2"/>
        <v>630000</v>
      </c>
      <c r="H18" s="50">
        <v>630000</v>
      </c>
      <c r="I18" s="50">
        <f t="shared" si="3"/>
        <v>0</v>
      </c>
    </row>
    <row r="19" spans="1:10" s="15" customFormat="1" ht="15.75" x14ac:dyDescent="0.25">
      <c r="A19" s="38">
        <v>15</v>
      </c>
      <c r="B19" s="44" t="s">
        <v>34</v>
      </c>
      <c r="C19" s="40">
        <f t="shared" si="4"/>
        <v>1000</v>
      </c>
      <c r="D19" s="41">
        <v>80</v>
      </c>
      <c r="E19" s="41">
        <f t="shared" si="1"/>
        <v>560000</v>
      </c>
      <c r="F19" s="37"/>
      <c r="G19" s="49">
        <f t="shared" si="2"/>
        <v>560000</v>
      </c>
      <c r="H19" s="50">
        <v>560000</v>
      </c>
      <c r="I19" s="50">
        <f t="shared" si="3"/>
        <v>0</v>
      </c>
    </row>
    <row r="20" spans="1:10" s="15" customFormat="1" ht="15.75" x14ac:dyDescent="0.25">
      <c r="A20" s="38">
        <v>16</v>
      </c>
      <c r="B20" s="44" t="s">
        <v>35</v>
      </c>
      <c r="C20" s="40">
        <f t="shared" si="4"/>
        <v>1000</v>
      </c>
      <c r="D20" s="41">
        <v>80</v>
      </c>
      <c r="E20" s="41">
        <f t="shared" si="1"/>
        <v>560000</v>
      </c>
      <c r="F20" s="37"/>
      <c r="G20" s="49">
        <f t="shared" si="2"/>
        <v>560000</v>
      </c>
      <c r="H20" s="50">
        <v>560000</v>
      </c>
      <c r="I20" s="50">
        <f t="shared" si="3"/>
        <v>0</v>
      </c>
    </row>
    <row r="21" spans="1:10" s="15" customFormat="1" ht="15.75" x14ac:dyDescent="0.25">
      <c r="A21" s="38">
        <v>17</v>
      </c>
      <c r="B21" s="44" t="s">
        <v>36</v>
      </c>
      <c r="C21" s="40">
        <f t="shared" si="4"/>
        <v>1000</v>
      </c>
      <c r="D21" s="41">
        <v>80</v>
      </c>
      <c r="E21" s="41">
        <f t="shared" si="1"/>
        <v>560000</v>
      </c>
      <c r="F21" s="37"/>
      <c r="G21" s="49">
        <f t="shared" si="2"/>
        <v>560000</v>
      </c>
      <c r="H21" s="50"/>
      <c r="I21" s="50">
        <f t="shared" si="3"/>
        <v>560000</v>
      </c>
    </row>
    <row r="22" spans="1:10" s="15" customFormat="1" x14ac:dyDescent="0.25">
      <c r="A22" s="30"/>
      <c r="B22" s="31" t="s">
        <v>19</v>
      </c>
      <c r="C22" s="32">
        <f>SUM(C5:C21)</f>
        <v>13250</v>
      </c>
      <c r="D22" s="32">
        <f>SUM(D5:D21)</f>
        <v>1060</v>
      </c>
      <c r="E22" s="32">
        <f>SUM(E5:E21)</f>
        <v>7420000</v>
      </c>
      <c r="F22" s="32">
        <f t="shared" ref="F22:I22" si="5">SUM(F5:F21)</f>
        <v>259000</v>
      </c>
      <c r="G22" s="32">
        <f t="shared" si="5"/>
        <v>7679000</v>
      </c>
      <c r="H22" s="32">
        <f t="shared" si="5"/>
        <v>5131000</v>
      </c>
      <c r="I22" s="32">
        <f t="shared" si="5"/>
        <v>2548000</v>
      </c>
    </row>
    <row r="23" spans="1:10" s="15" customFormat="1" x14ac:dyDescent="0.25">
      <c r="A23" s="33"/>
      <c r="B23" s="33"/>
      <c r="C23" s="27"/>
      <c r="D23" s="27"/>
      <c r="E23" s="27"/>
    </row>
    <row r="24" spans="1:10" x14ac:dyDescent="0.25">
      <c r="A24" s="54"/>
      <c r="F24" s="64" t="s">
        <v>16</v>
      </c>
      <c r="G24" s="64"/>
      <c r="H24" s="64"/>
      <c r="I24" s="64"/>
      <c r="J24" s="64"/>
    </row>
    <row r="25" spans="1:10" x14ac:dyDescent="0.25">
      <c r="A25" s="54"/>
      <c r="B25" s="52" t="s">
        <v>11</v>
      </c>
      <c r="F25" s="62" t="s">
        <v>12</v>
      </c>
      <c r="G25" s="62"/>
      <c r="H25" s="62"/>
      <c r="I25" s="62"/>
      <c r="J25" s="62"/>
    </row>
    <row r="26" spans="1:10" x14ac:dyDescent="0.25">
      <c r="A26" s="54"/>
      <c r="B26" s="52"/>
      <c r="F26" s="62" t="s">
        <v>13</v>
      </c>
      <c r="G26" s="62"/>
      <c r="H26" s="62"/>
      <c r="I26" s="62"/>
      <c r="J26" s="62"/>
    </row>
    <row r="27" spans="1:10" x14ac:dyDescent="0.25">
      <c r="A27" s="54"/>
      <c r="B27" s="52"/>
      <c r="F27" s="62"/>
      <c r="G27" s="62"/>
      <c r="H27" s="62"/>
      <c r="I27" s="62"/>
      <c r="J27" s="62"/>
    </row>
    <row r="28" spans="1:10" x14ac:dyDescent="0.25">
      <c r="A28" s="54"/>
      <c r="B28" s="52"/>
      <c r="F28" s="63"/>
      <c r="G28" s="62"/>
      <c r="H28" s="62"/>
      <c r="I28" s="62"/>
      <c r="J28" s="62"/>
    </row>
    <row r="29" spans="1:10" x14ac:dyDescent="0.25">
      <c r="A29" s="54"/>
      <c r="B29" s="52"/>
      <c r="F29" s="62"/>
      <c r="G29" s="62"/>
      <c r="H29" s="62"/>
      <c r="I29" s="62"/>
      <c r="J29" s="62"/>
    </row>
    <row r="30" spans="1:10" x14ac:dyDescent="0.25">
      <c r="A30" s="54"/>
      <c r="B30" s="52"/>
      <c r="F30" s="62"/>
      <c r="G30" s="62"/>
      <c r="H30" s="62"/>
      <c r="I30" s="62"/>
      <c r="J30" s="62"/>
    </row>
    <row r="31" spans="1:10" x14ac:dyDescent="0.25">
      <c r="A31" s="54"/>
      <c r="B31" s="52"/>
      <c r="F31" s="62"/>
      <c r="G31" s="62"/>
      <c r="H31" s="62"/>
      <c r="I31" s="62"/>
      <c r="J31" s="62"/>
    </row>
    <row r="32" spans="1:10" x14ac:dyDescent="0.25">
      <c r="A32" s="54"/>
      <c r="B32" s="52" t="s">
        <v>14</v>
      </c>
      <c r="F32" s="62" t="s">
        <v>15</v>
      </c>
      <c r="G32" s="62"/>
      <c r="H32" s="62"/>
      <c r="I32" s="62"/>
      <c r="J32" s="62"/>
    </row>
  </sheetData>
  <mergeCells count="17">
    <mergeCell ref="F29:J29"/>
    <mergeCell ref="F30:J30"/>
    <mergeCell ref="F31:J31"/>
    <mergeCell ref="F32:J32"/>
    <mergeCell ref="F24:J24"/>
    <mergeCell ref="F25:J25"/>
    <mergeCell ref="F26:J26"/>
    <mergeCell ref="F27:J27"/>
    <mergeCell ref="F28:J28"/>
    <mergeCell ref="H3:H4"/>
    <mergeCell ref="I3:I4"/>
    <mergeCell ref="A1:E1"/>
    <mergeCell ref="A3:A4"/>
    <mergeCell ref="B3:B4"/>
    <mergeCell ref="C3:E3"/>
    <mergeCell ref="F3:F4"/>
    <mergeCell ref="G3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25" workbookViewId="0">
      <selection activeCell="G45" sqref="G45"/>
    </sheetView>
  </sheetViews>
  <sheetFormatPr defaultRowHeight="15" x14ac:dyDescent="0.25"/>
  <cols>
    <col min="1" max="1" width="6.5703125" style="15" customWidth="1"/>
    <col min="2" max="2" width="25.140625" style="15" customWidth="1"/>
    <col min="3" max="3" width="12.85546875" style="15" customWidth="1"/>
    <col min="4" max="4" width="9.85546875" style="15" customWidth="1"/>
    <col min="5" max="5" width="12.5703125" style="15" customWidth="1"/>
    <col min="6" max="6" width="9.140625" style="15"/>
    <col min="7" max="7" width="13" style="15" customWidth="1"/>
    <col min="8" max="8" width="10.7109375" style="15" customWidth="1"/>
    <col min="9" max="9" width="12.28515625" style="15" customWidth="1"/>
    <col min="10" max="189" width="9.140625" style="15"/>
    <col min="190" max="190" width="3.7109375" style="15" customWidth="1"/>
    <col min="191" max="191" width="17.7109375" style="15" customWidth="1"/>
    <col min="192" max="192" width="3.7109375" style="15" customWidth="1"/>
    <col min="193" max="193" width="4" style="15" customWidth="1"/>
    <col min="194" max="194" width="5" style="15" customWidth="1"/>
    <col min="195" max="195" width="8.42578125" style="15" customWidth="1"/>
    <col min="196" max="196" width="8.5703125" style="15" customWidth="1"/>
    <col min="197" max="197" width="8.7109375" style="15" customWidth="1"/>
    <col min="198" max="198" width="8.5703125" style="15" customWidth="1"/>
    <col min="199" max="199" width="8.42578125" style="15" customWidth="1"/>
    <col min="200" max="200" width="8.7109375" style="15" customWidth="1"/>
    <col min="201" max="201" width="8.28515625" style="15" customWidth="1"/>
    <col min="202" max="202" width="8.7109375" style="15" customWidth="1"/>
    <col min="203" max="203" width="6.7109375" style="15" customWidth="1"/>
    <col min="204" max="204" width="9.140625" style="15"/>
    <col min="205" max="207" width="8.7109375" style="15" customWidth="1"/>
    <col min="208" max="208" width="25.28515625" style="15" customWidth="1"/>
    <col min="209" max="445" width="9.140625" style="15"/>
    <col min="446" max="446" width="3.7109375" style="15" customWidth="1"/>
    <col min="447" max="447" width="17.7109375" style="15" customWidth="1"/>
    <col min="448" max="448" width="3.7109375" style="15" customWidth="1"/>
    <col min="449" max="449" width="4" style="15" customWidth="1"/>
    <col min="450" max="450" width="5" style="15" customWidth="1"/>
    <col min="451" max="451" width="8.42578125" style="15" customWidth="1"/>
    <col min="452" max="452" width="8.5703125" style="15" customWidth="1"/>
    <col min="453" max="453" width="8.7109375" style="15" customWidth="1"/>
    <col min="454" max="454" width="8.5703125" style="15" customWidth="1"/>
    <col min="455" max="455" width="8.42578125" style="15" customWidth="1"/>
    <col min="456" max="456" width="8.7109375" style="15" customWidth="1"/>
    <col min="457" max="457" width="8.28515625" style="15" customWidth="1"/>
    <col min="458" max="458" width="8.7109375" style="15" customWidth="1"/>
    <col min="459" max="459" width="6.7109375" style="15" customWidth="1"/>
    <col min="460" max="460" width="9.140625" style="15"/>
    <col min="461" max="463" width="8.7109375" style="15" customWidth="1"/>
    <col min="464" max="464" width="25.28515625" style="15" customWidth="1"/>
    <col min="465" max="701" width="9.140625" style="15"/>
    <col min="702" max="702" width="3.7109375" style="15" customWidth="1"/>
    <col min="703" max="703" width="17.7109375" style="15" customWidth="1"/>
    <col min="704" max="704" width="3.7109375" style="15" customWidth="1"/>
    <col min="705" max="705" width="4" style="15" customWidth="1"/>
    <col min="706" max="706" width="5" style="15" customWidth="1"/>
    <col min="707" max="707" width="8.42578125" style="15" customWidth="1"/>
    <col min="708" max="708" width="8.5703125" style="15" customWidth="1"/>
    <col min="709" max="709" width="8.7109375" style="15" customWidth="1"/>
    <col min="710" max="710" width="8.5703125" style="15" customWidth="1"/>
    <col min="711" max="711" width="8.42578125" style="15" customWidth="1"/>
    <col min="712" max="712" width="8.7109375" style="15" customWidth="1"/>
    <col min="713" max="713" width="8.28515625" style="15" customWidth="1"/>
    <col min="714" max="714" width="8.7109375" style="15" customWidth="1"/>
    <col min="715" max="715" width="6.7109375" style="15" customWidth="1"/>
    <col min="716" max="716" width="9.140625" style="15"/>
    <col min="717" max="719" width="8.7109375" style="15" customWidth="1"/>
    <col min="720" max="720" width="25.28515625" style="15" customWidth="1"/>
    <col min="721" max="957" width="9.140625" style="15"/>
    <col min="958" max="958" width="3.7109375" style="15" customWidth="1"/>
    <col min="959" max="959" width="17.7109375" style="15" customWidth="1"/>
    <col min="960" max="960" width="3.7109375" style="15" customWidth="1"/>
    <col min="961" max="961" width="4" style="15" customWidth="1"/>
    <col min="962" max="962" width="5" style="15" customWidth="1"/>
    <col min="963" max="963" width="8.42578125" style="15" customWidth="1"/>
    <col min="964" max="964" width="8.5703125" style="15" customWidth="1"/>
    <col min="965" max="965" width="8.7109375" style="15" customWidth="1"/>
    <col min="966" max="966" width="8.5703125" style="15" customWidth="1"/>
    <col min="967" max="967" width="8.42578125" style="15" customWidth="1"/>
    <col min="968" max="968" width="8.7109375" style="15" customWidth="1"/>
    <col min="969" max="969" width="8.28515625" style="15" customWidth="1"/>
    <col min="970" max="970" width="8.7109375" style="15" customWidth="1"/>
    <col min="971" max="971" width="6.7109375" style="15" customWidth="1"/>
    <col min="972" max="972" width="9.140625" style="15"/>
    <col min="973" max="975" width="8.7109375" style="15" customWidth="1"/>
    <col min="976" max="976" width="25.28515625" style="15" customWidth="1"/>
    <col min="977" max="1213" width="9.140625" style="15"/>
    <col min="1214" max="1214" width="3.7109375" style="15" customWidth="1"/>
    <col min="1215" max="1215" width="17.7109375" style="15" customWidth="1"/>
    <col min="1216" max="1216" width="3.7109375" style="15" customWidth="1"/>
    <col min="1217" max="1217" width="4" style="15" customWidth="1"/>
    <col min="1218" max="1218" width="5" style="15" customWidth="1"/>
    <col min="1219" max="1219" width="8.42578125" style="15" customWidth="1"/>
    <col min="1220" max="1220" width="8.5703125" style="15" customWidth="1"/>
    <col min="1221" max="1221" width="8.7109375" style="15" customWidth="1"/>
    <col min="1222" max="1222" width="8.5703125" style="15" customWidth="1"/>
    <col min="1223" max="1223" width="8.42578125" style="15" customWidth="1"/>
    <col min="1224" max="1224" width="8.7109375" style="15" customWidth="1"/>
    <col min="1225" max="1225" width="8.28515625" style="15" customWidth="1"/>
    <col min="1226" max="1226" width="8.7109375" style="15" customWidth="1"/>
    <col min="1227" max="1227" width="6.7109375" style="15" customWidth="1"/>
    <col min="1228" max="1228" width="9.140625" style="15"/>
    <col min="1229" max="1231" width="8.7109375" style="15" customWidth="1"/>
    <col min="1232" max="1232" width="25.28515625" style="15" customWidth="1"/>
    <col min="1233" max="1469" width="9.140625" style="15"/>
    <col min="1470" max="1470" width="3.7109375" style="15" customWidth="1"/>
    <col min="1471" max="1471" width="17.7109375" style="15" customWidth="1"/>
    <col min="1472" max="1472" width="3.7109375" style="15" customWidth="1"/>
    <col min="1473" max="1473" width="4" style="15" customWidth="1"/>
    <col min="1474" max="1474" width="5" style="15" customWidth="1"/>
    <col min="1475" max="1475" width="8.42578125" style="15" customWidth="1"/>
    <col min="1476" max="1476" width="8.5703125" style="15" customWidth="1"/>
    <col min="1477" max="1477" width="8.7109375" style="15" customWidth="1"/>
    <col min="1478" max="1478" width="8.5703125" style="15" customWidth="1"/>
    <col min="1479" max="1479" width="8.42578125" style="15" customWidth="1"/>
    <col min="1480" max="1480" width="8.7109375" style="15" customWidth="1"/>
    <col min="1481" max="1481" width="8.28515625" style="15" customWidth="1"/>
    <col min="1482" max="1482" width="8.7109375" style="15" customWidth="1"/>
    <col min="1483" max="1483" width="6.7109375" style="15" customWidth="1"/>
    <col min="1484" max="1484" width="9.140625" style="15"/>
    <col min="1485" max="1487" width="8.7109375" style="15" customWidth="1"/>
    <col min="1488" max="1488" width="25.28515625" style="15" customWidth="1"/>
    <col min="1489" max="1725" width="9.140625" style="15"/>
    <col min="1726" max="1726" width="3.7109375" style="15" customWidth="1"/>
    <col min="1727" max="1727" width="17.7109375" style="15" customWidth="1"/>
    <col min="1728" max="1728" width="3.7109375" style="15" customWidth="1"/>
    <col min="1729" max="1729" width="4" style="15" customWidth="1"/>
    <col min="1730" max="1730" width="5" style="15" customWidth="1"/>
    <col min="1731" max="1731" width="8.42578125" style="15" customWidth="1"/>
    <col min="1732" max="1732" width="8.5703125" style="15" customWidth="1"/>
    <col min="1733" max="1733" width="8.7109375" style="15" customWidth="1"/>
    <col min="1734" max="1734" width="8.5703125" style="15" customWidth="1"/>
    <col min="1735" max="1735" width="8.42578125" style="15" customWidth="1"/>
    <col min="1736" max="1736" width="8.7109375" style="15" customWidth="1"/>
    <col min="1737" max="1737" width="8.28515625" style="15" customWidth="1"/>
    <col min="1738" max="1738" width="8.7109375" style="15" customWidth="1"/>
    <col min="1739" max="1739" width="6.7109375" style="15" customWidth="1"/>
    <col min="1740" max="1740" width="9.140625" style="15"/>
    <col min="1741" max="1743" width="8.7109375" style="15" customWidth="1"/>
    <col min="1744" max="1744" width="25.28515625" style="15" customWidth="1"/>
    <col min="1745" max="1981" width="9.140625" style="15"/>
    <col min="1982" max="1982" width="3.7109375" style="15" customWidth="1"/>
    <col min="1983" max="1983" width="17.7109375" style="15" customWidth="1"/>
    <col min="1984" max="1984" width="3.7109375" style="15" customWidth="1"/>
    <col min="1985" max="1985" width="4" style="15" customWidth="1"/>
    <col min="1986" max="1986" width="5" style="15" customWidth="1"/>
    <col min="1987" max="1987" width="8.42578125" style="15" customWidth="1"/>
    <col min="1988" max="1988" width="8.5703125" style="15" customWidth="1"/>
    <col min="1989" max="1989" width="8.7109375" style="15" customWidth="1"/>
    <col min="1990" max="1990" width="8.5703125" style="15" customWidth="1"/>
    <col min="1991" max="1991" width="8.42578125" style="15" customWidth="1"/>
    <col min="1992" max="1992" width="8.7109375" style="15" customWidth="1"/>
    <col min="1993" max="1993" width="8.28515625" style="15" customWidth="1"/>
    <col min="1994" max="1994" width="8.7109375" style="15" customWidth="1"/>
    <col min="1995" max="1995" width="6.7109375" style="15" customWidth="1"/>
    <col min="1996" max="1996" width="9.140625" style="15"/>
    <col min="1997" max="1999" width="8.7109375" style="15" customWidth="1"/>
    <col min="2000" max="2000" width="25.28515625" style="15" customWidth="1"/>
    <col min="2001" max="2237" width="9.140625" style="15"/>
    <col min="2238" max="2238" width="3.7109375" style="15" customWidth="1"/>
    <col min="2239" max="2239" width="17.7109375" style="15" customWidth="1"/>
    <col min="2240" max="2240" width="3.7109375" style="15" customWidth="1"/>
    <col min="2241" max="2241" width="4" style="15" customWidth="1"/>
    <col min="2242" max="2242" width="5" style="15" customWidth="1"/>
    <col min="2243" max="2243" width="8.42578125" style="15" customWidth="1"/>
    <col min="2244" max="2244" width="8.5703125" style="15" customWidth="1"/>
    <col min="2245" max="2245" width="8.7109375" style="15" customWidth="1"/>
    <col min="2246" max="2246" width="8.5703125" style="15" customWidth="1"/>
    <col min="2247" max="2247" width="8.42578125" style="15" customWidth="1"/>
    <col min="2248" max="2248" width="8.7109375" style="15" customWidth="1"/>
    <col min="2249" max="2249" width="8.28515625" style="15" customWidth="1"/>
    <col min="2250" max="2250" width="8.7109375" style="15" customWidth="1"/>
    <col min="2251" max="2251" width="6.7109375" style="15" customWidth="1"/>
    <col min="2252" max="2252" width="9.140625" style="15"/>
    <col min="2253" max="2255" width="8.7109375" style="15" customWidth="1"/>
    <col min="2256" max="2256" width="25.28515625" style="15" customWidth="1"/>
    <col min="2257" max="2493" width="9.140625" style="15"/>
    <col min="2494" max="2494" width="3.7109375" style="15" customWidth="1"/>
    <col min="2495" max="2495" width="17.7109375" style="15" customWidth="1"/>
    <col min="2496" max="2496" width="3.7109375" style="15" customWidth="1"/>
    <col min="2497" max="2497" width="4" style="15" customWidth="1"/>
    <col min="2498" max="2498" width="5" style="15" customWidth="1"/>
    <col min="2499" max="2499" width="8.42578125" style="15" customWidth="1"/>
    <col min="2500" max="2500" width="8.5703125" style="15" customWidth="1"/>
    <col min="2501" max="2501" width="8.7109375" style="15" customWidth="1"/>
    <col min="2502" max="2502" width="8.5703125" style="15" customWidth="1"/>
    <col min="2503" max="2503" width="8.42578125" style="15" customWidth="1"/>
    <col min="2504" max="2504" width="8.7109375" style="15" customWidth="1"/>
    <col min="2505" max="2505" width="8.28515625" style="15" customWidth="1"/>
    <col min="2506" max="2506" width="8.7109375" style="15" customWidth="1"/>
    <col min="2507" max="2507" width="6.7109375" style="15" customWidth="1"/>
    <col min="2508" max="2508" width="9.140625" style="15"/>
    <col min="2509" max="2511" width="8.7109375" style="15" customWidth="1"/>
    <col min="2512" max="2512" width="25.28515625" style="15" customWidth="1"/>
    <col min="2513" max="2749" width="9.140625" style="15"/>
    <col min="2750" max="2750" width="3.7109375" style="15" customWidth="1"/>
    <col min="2751" max="2751" width="17.7109375" style="15" customWidth="1"/>
    <col min="2752" max="2752" width="3.7109375" style="15" customWidth="1"/>
    <col min="2753" max="2753" width="4" style="15" customWidth="1"/>
    <col min="2754" max="2754" width="5" style="15" customWidth="1"/>
    <col min="2755" max="2755" width="8.42578125" style="15" customWidth="1"/>
    <col min="2756" max="2756" width="8.5703125" style="15" customWidth="1"/>
    <col min="2757" max="2757" width="8.7109375" style="15" customWidth="1"/>
    <col min="2758" max="2758" width="8.5703125" style="15" customWidth="1"/>
    <col min="2759" max="2759" width="8.42578125" style="15" customWidth="1"/>
    <col min="2760" max="2760" width="8.7109375" style="15" customWidth="1"/>
    <col min="2761" max="2761" width="8.28515625" style="15" customWidth="1"/>
    <col min="2762" max="2762" width="8.7109375" style="15" customWidth="1"/>
    <col min="2763" max="2763" width="6.7109375" style="15" customWidth="1"/>
    <col min="2764" max="2764" width="9.140625" style="15"/>
    <col min="2765" max="2767" width="8.7109375" style="15" customWidth="1"/>
    <col min="2768" max="2768" width="25.28515625" style="15" customWidth="1"/>
    <col min="2769" max="3005" width="9.140625" style="15"/>
    <col min="3006" max="3006" width="3.7109375" style="15" customWidth="1"/>
    <col min="3007" max="3007" width="17.7109375" style="15" customWidth="1"/>
    <col min="3008" max="3008" width="3.7109375" style="15" customWidth="1"/>
    <col min="3009" max="3009" width="4" style="15" customWidth="1"/>
    <col min="3010" max="3010" width="5" style="15" customWidth="1"/>
    <col min="3011" max="3011" width="8.42578125" style="15" customWidth="1"/>
    <col min="3012" max="3012" width="8.5703125" style="15" customWidth="1"/>
    <col min="3013" max="3013" width="8.7109375" style="15" customWidth="1"/>
    <col min="3014" max="3014" width="8.5703125" style="15" customWidth="1"/>
    <col min="3015" max="3015" width="8.42578125" style="15" customWidth="1"/>
    <col min="3016" max="3016" width="8.7109375" style="15" customWidth="1"/>
    <col min="3017" max="3017" width="8.28515625" style="15" customWidth="1"/>
    <col min="3018" max="3018" width="8.7109375" style="15" customWidth="1"/>
    <col min="3019" max="3019" width="6.7109375" style="15" customWidth="1"/>
    <col min="3020" max="3020" width="9.140625" style="15"/>
    <col min="3021" max="3023" width="8.7109375" style="15" customWidth="1"/>
    <col min="3024" max="3024" width="25.28515625" style="15" customWidth="1"/>
    <col min="3025" max="3261" width="9.140625" style="15"/>
    <col min="3262" max="3262" width="3.7109375" style="15" customWidth="1"/>
    <col min="3263" max="3263" width="17.7109375" style="15" customWidth="1"/>
    <col min="3264" max="3264" width="3.7109375" style="15" customWidth="1"/>
    <col min="3265" max="3265" width="4" style="15" customWidth="1"/>
    <col min="3266" max="3266" width="5" style="15" customWidth="1"/>
    <col min="3267" max="3267" width="8.42578125" style="15" customWidth="1"/>
    <col min="3268" max="3268" width="8.5703125" style="15" customWidth="1"/>
    <col min="3269" max="3269" width="8.7109375" style="15" customWidth="1"/>
    <col min="3270" max="3270" width="8.5703125" style="15" customWidth="1"/>
    <col min="3271" max="3271" width="8.42578125" style="15" customWidth="1"/>
    <col min="3272" max="3272" width="8.7109375" style="15" customWidth="1"/>
    <col min="3273" max="3273" width="8.28515625" style="15" customWidth="1"/>
    <col min="3274" max="3274" width="8.7109375" style="15" customWidth="1"/>
    <col min="3275" max="3275" width="6.7109375" style="15" customWidth="1"/>
    <col min="3276" max="3276" width="9.140625" style="15"/>
    <col min="3277" max="3279" width="8.7109375" style="15" customWidth="1"/>
    <col min="3280" max="3280" width="25.28515625" style="15" customWidth="1"/>
    <col min="3281" max="3517" width="9.140625" style="15"/>
    <col min="3518" max="3518" width="3.7109375" style="15" customWidth="1"/>
    <col min="3519" max="3519" width="17.7109375" style="15" customWidth="1"/>
    <col min="3520" max="3520" width="3.7109375" style="15" customWidth="1"/>
    <col min="3521" max="3521" width="4" style="15" customWidth="1"/>
    <col min="3522" max="3522" width="5" style="15" customWidth="1"/>
    <col min="3523" max="3523" width="8.42578125" style="15" customWidth="1"/>
    <col min="3524" max="3524" width="8.5703125" style="15" customWidth="1"/>
    <col min="3525" max="3525" width="8.7109375" style="15" customWidth="1"/>
    <col min="3526" max="3526" width="8.5703125" style="15" customWidth="1"/>
    <col min="3527" max="3527" width="8.42578125" style="15" customWidth="1"/>
    <col min="3528" max="3528" width="8.7109375" style="15" customWidth="1"/>
    <col min="3529" max="3529" width="8.28515625" style="15" customWidth="1"/>
    <col min="3530" max="3530" width="8.7109375" style="15" customWidth="1"/>
    <col min="3531" max="3531" width="6.7109375" style="15" customWidth="1"/>
    <col min="3532" max="3532" width="9.140625" style="15"/>
    <col min="3533" max="3535" width="8.7109375" style="15" customWidth="1"/>
    <col min="3536" max="3536" width="25.28515625" style="15" customWidth="1"/>
    <col min="3537" max="3773" width="9.140625" style="15"/>
    <col min="3774" max="3774" width="3.7109375" style="15" customWidth="1"/>
    <col min="3775" max="3775" width="17.7109375" style="15" customWidth="1"/>
    <col min="3776" max="3776" width="3.7109375" style="15" customWidth="1"/>
    <col min="3777" max="3777" width="4" style="15" customWidth="1"/>
    <col min="3778" max="3778" width="5" style="15" customWidth="1"/>
    <col min="3779" max="3779" width="8.42578125" style="15" customWidth="1"/>
    <col min="3780" max="3780" width="8.5703125" style="15" customWidth="1"/>
    <col min="3781" max="3781" width="8.7109375" style="15" customWidth="1"/>
    <col min="3782" max="3782" width="8.5703125" style="15" customWidth="1"/>
    <col min="3783" max="3783" width="8.42578125" style="15" customWidth="1"/>
    <col min="3784" max="3784" width="8.7109375" style="15" customWidth="1"/>
    <col min="3785" max="3785" width="8.28515625" style="15" customWidth="1"/>
    <col min="3786" max="3786" width="8.7109375" style="15" customWidth="1"/>
    <col min="3787" max="3787" width="6.7109375" style="15" customWidth="1"/>
    <col min="3788" max="3788" width="9.140625" style="15"/>
    <col min="3789" max="3791" width="8.7109375" style="15" customWidth="1"/>
    <col min="3792" max="3792" width="25.28515625" style="15" customWidth="1"/>
    <col min="3793" max="4029" width="9.140625" style="15"/>
    <col min="4030" max="4030" width="3.7109375" style="15" customWidth="1"/>
    <col min="4031" max="4031" width="17.7109375" style="15" customWidth="1"/>
    <col min="4032" max="4032" width="3.7109375" style="15" customWidth="1"/>
    <col min="4033" max="4033" width="4" style="15" customWidth="1"/>
    <col min="4034" max="4034" width="5" style="15" customWidth="1"/>
    <col min="4035" max="4035" width="8.42578125" style="15" customWidth="1"/>
    <col min="4036" max="4036" width="8.5703125" style="15" customWidth="1"/>
    <col min="4037" max="4037" width="8.7109375" style="15" customWidth="1"/>
    <col min="4038" max="4038" width="8.5703125" style="15" customWidth="1"/>
    <col min="4039" max="4039" width="8.42578125" style="15" customWidth="1"/>
    <col min="4040" max="4040" width="8.7109375" style="15" customWidth="1"/>
    <col min="4041" max="4041" width="8.28515625" style="15" customWidth="1"/>
    <col min="4042" max="4042" width="8.7109375" style="15" customWidth="1"/>
    <col min="4043" max="4043" width="6.7109375" style="15" customWidth="1"/>
    <col min="4044" max="4044" width="9.140625" style="15"/>
    <col min="4045" max="4047" width="8.7109375" style="15" customWidth="1"/>
    <col min="4048" max="4048" width="25.28515625" style="15" customWidth="1"/>
    <col min="4049" max="4285" width="9.140625" style="15"/>
    <col min="4286" max="4286" width="3.7109375" style="15" customWidth="1"/>
    <col min="4287" max="4287" width="17.7109375" style="15" customWidth="1"/>
    <col min="4288" max="4288" width="3.7109375" style="15" customWidth="1"/>
    <col min="4289" max="4289" width="4" style="15" customWidth="1"/>
    <col min="4290" max="4290" width="5" style="15" customWidth="1"/>
    <col min="4291" max="4291" width="8.42578125" style="15" customWidth="1"/>
    <col min="4292" max="4292" width="8.5703125" style="15" customWidth="1"/>
    <col min="4293" max="4293" width="8.7109375" style="15" customWidth="1"/>
    <col min="4294" max="4294" width="8.5703125" style="15" customWidth="1"/>
    <col min="4295" max="4295" width="8.42578125" style="15" customWidth="1"/>
    <col min="4296" max="4296" width="8.7109375" style="15" customWidth="1"/>
    <col min="4297" max="4297" width="8.28515625" style="15" customWidth="1"/>
    <col min="4298" max="4298" width="8.7109375" style="15" customWidth="1"/>
    <col min="4299" max="4299" width="6.7109375" style="15" customWidth="1"/>
    <col min="4300" max="4300" width="9.140625" style="15"/>
    <col min="4301" max="4303" width="8.7109375" style="15" customWidth="1"/>
    <col min="4304" max="4304" width="25.28515625" style="15" customWidth="1"/>
    <col min="4305" max="4541" width="9.140625" style="15"/>
    <col min="4542" max="4542" width="3.7109375" style="15" customWidth="1"/>
    <col min="4543" max="4543" width="17.7109375" style="15" customWidth="1"/>
    <col min="4544" max="4544" width="3.7109375" style="15" customWidth="1"/>
    <col min="4545" max="4545" width="4" style="15" customWidth="1"/>
    <col min="4546" max="4546" width="5" style="15" customWidth="1"/>
    <col min="4547" max="4547" width="8.42578125" style="15" customWidth="1"/>
    <col min="4548" max="4548" width="8.5703125" style="15" customWidth="1"/>
    <col min="4549" max="4549" width="8.7109375" style="15" customWidth="1"/>
    <col min="4550" max="4550" width="8.5703125" style="15" customWidth="1"/>
    <col min="4551" max="4551" width="8.42578125" style="15" customWidth="1"/>
    <col min="4552" max="4552" width="8.7109375" style="15" customWidth="1"/>
    <col min="4553" max="4553" width="8.28515625" style="15" customWidth="1"/>
    <col min="4554" max="4554" width="8.7109375" style="15" customWidth="1"/>
    <col min="4555" max="4555" width="6.7109375" style="15" customWidth="1"/>
    <col min="4556" max="4556" width="9.140625" style="15"/>
    <col min="4557" max="4559" width="8.7109375" style="15" customWidth="1"/>
    <col min="4560" max="4560" width="25.28515625" style="15" customWidth="1"/>
    <col min="4561" max="4797" width="9.140625" style="15"/>
    <col min="4798" max="4798" width="3.7109375" style="15" customWidth="1"/>
    <col min="4799" max="4799" width="17.7109375" style="15" customWidth="1"/>
    <col min="4800" max="4800" width="3.7109375" style="15" customWidth="1"/>
    <col min="4801" max="4801" width="4" style="15" customWidth="1"/>
    <col min="4802" max="4802" width="5" style="15" customWidth="1"/>
    <col min="4803" max="4803" width="8.42578125" style="15" customWidth="1"/>
    <col min="4804" max="4804" width="8.5703125" style="15" customWidth="1"/>
    <col min="4805" max="4805" width="8.7109375" style="15" customWidth="1"/>
    <col min="4806" max="4806" width="8.5703125" style="15" customWidth="1"/>
    <col min="4807" max="4807" width="8.42578125" style="15" customWidth="1"/>
    <col min="4808" max="4808" width="8.7109375" style="15" customWidth="1"/>
    <col min="4809" max="4809" width="8.28515625" style="15" customWidth="1"/>
    <col min="4810" max="4810" width="8.7109375" style="15" customWidth="1"/>
    <col min="4811" max="4811" width="6.7109375" style="15" customWidth="1"/>
    <col min="4812" max="4812" width="9.140625" style="15"/>
    <col min="4813" max="4815" width="8.7109375" style="15" customWidth="1"/>
    <col min="4816" max="4816" width="25.28515625" style="15" customWidth="1"/>
    <col min="4817" max="5053" width="9.140625" style="15"/>
    <col min="5054" max="5054" width="3.7109375" style="15" customWidth="1"/>
    <col min="5055" max="5055" width="17.7109375" style="15" customWidth="1"/>
    <col min="5056" max="5056" width="3.7109375" style="15" customWidth="1"/>
    <col min="5057" max="5057" width="4" style="15" customWidth="1"/>
    <col min="5058" max="5058" width="5" style="15" customWidth="1"/>
    <col min="5059" max="5059" width="8.42578125" style="15" customWidth="1"/>
    <col min="5060" max="5060" width="8.5703125" style="15" customWidth="1"/>
    <col min="5061" max="5061" width="8.7109375" style="15" customWidth="1"/>
    <col min="5062" max="5062" width="8.5703125" style="15" customWidth="1"/>
    <col min="5063" max="5063" width="8.42578125" style="15" customWidth="1"/>
    <col min="5064" max="5064" width="8.7109375" style="15" customWidth="1"/>
    <col min="5065" max="5065" width="8.28515625" style="15" customWidth="1"/>
    <col min="5066" max="5066" width="8.7109375" style="15" customWidth="1"/>
    <col min="5067" max="5067" width="6.7109375" style="15" customWidth="1"/>
    <col min="5068" max="5068" width="9.140625" style="15"/>
    <col min="5069" max="5071" width="8.7109375" style="15" customWidth="1"/>
    <col min="5072" max="5072" width="25.28515625" style="15" customWidth="1"/>
    <col min="5073" max="5309" width="9.140625" style="15"/>
    <col min="5310" max="5310" width="3.7109375" style="15" customWidth="1"/>
    <col min="5311" max="5311" width="17.7109375" style="15" customWidth="1"/>
    <col min="5312" max="5312" width="3.7109375" style="15" customWidth="1"/>
    <col min="5313" max="5313" width="4" style="15" customWidth="1"/>
    <col min="5314" max="5314" width="5" style="15" customWidth="1"/>
    <col min="5315" max="5315" width="8.42578125" style="15" customWidth="1"/>
    <col min="5316" max="5316" width="8.5703125" style="15" customWidth="1"/>
    <col min="5317" max="5317" width="8.7109375" style="15" customWidth="1"/>
    <col min="5318" max="5318" width="8.5703125" style="15" customWidth="1"/>
    <col min="5319" max="5319" width="8.42578125" style="15" customWidth="1"/>
    <col min="5320" max="5320" width="8.7109375" style="15" customWidth="1"/>
    <col min="5321" max="5321" width="8.28515625" style="15" customWidth="1"/>
    <col min="5322" max="5322" width="8.7109375" style="15" customWidth="1"/>
    <col min="5323" max="5323" width="6.7109375" style="15" customWidth="1"/>
    <col min="5324" max="5324" width="9.140625" style="15"/>
    <col min="5325" max="5327" width="8.7109375" style="15" customWidth="1"/>
    <col min="5328" max="5328" width="25.28515625" style="15" customWidth="1"/>
    <col min="5329" max="5565" width="9.140625" style="15"/>
    <col min="5566" max="5566" width="3.7109375" style="15" customWidth="1"/>
    <col min="5567" max="5567" width="17.7109375" style="15" customWidth="1"/>
    <col min="5568" max="5568" width="3.7109375" style="15" customWidth="1"/>
    <col min="5569" max="5569" width="4" style="15" customWidth="1"/>
    <col min="5570" max="5570" width="5" style="15" customWidth="1"/>
    <col min="5571" max="5571" width="8.42578125" style="15" customWidth="1"/>
    <col min="5572" max="5572" width="8.5703125" style="15" customWidth="1"/>
    <col min="5573" max="5573" width="8.7109375" style="15" customWidth="1"/>
    <col min="5574" max="5574" width="8.5703125" style="15" customWidth="1"/>
    <col min="5575" max="5575" width="8.42578125" style="15" customWidth="1"/>
    <col min="5576" max="5576" width="8.7109375" style="15" customWidth="1"/>
    <col min="5577" max="5577" width="8.28515625" style="15" customWidth="1"/>
    <col min="5578" max="5578" width="8.7109375" style="15" customWidth="1"/>
    <col min="5579" max="5579" width="6.7109375" style="15" customWidth="1"/>
    <col min="5580" max="5580" width="9.140625" style="15"/>
    <col min="5581" max="5583" width="8.7109375" style="15" customWidth="1"/>
    <col min="5584" max="5584" width="25.28515625" style="15" customWidth="1"/>
    <col min="5585" max="5821" width="9.140625" style="15"/>
    <col min="5822" max="5822" width="3.7109375" style="15" customWidth="1"/>
    <col min="5823" max="5823" width="17.7109375" style="15" customWidth="1"/>
    <col min="5824" max="5824" width="3.7109375" style="15" customWidth="1"/>
    <col min="5825" max="5825" width="4" style="15" customWidth="1"/>
    <col min="5826" max="5826" width="5" style="15" customWidth="1"/>
    <col min="5827" max="5827" width="8.42578125" style="15" customWidth="1"/>
    <col min="5828" max="5828" width="8.5703125" style="15" customWidth="1"/>
    <col min="5829" max="5829" width="8.7109375" style="15" customWidth="1"/>
    <col min="5830" max="5830" width="8.5703125" style="15" customWidth="1"/>
    <col min="5831" max="5831" width="8.42578125" style="15" customWidth="1"/>
    <col min="5832" max="5832" width="8.7109375" style="15" customWidth="1"/>
    <col min="5833" max="5833" width="8.28515625" style="15" customWidth="1"/>
    <col min="5834" max="5834" width="8.7109375" style="15" customWidth="1"/>
    <col min="5835" max="5835" width="6.7109375" style="15" customWidth="1"/>
    <col min="5836" max="5836" width="9.140625" style="15"/>
    <col min="5837" max="5839" width="8.7109375" style="15" customWidth="1"/>
    <col min="5840" max="5840" width="25.28515625" style="15" customWidth="1"/>
    <col min="5841" max="6077" width="9.140625" style="15"/>
    <col min="6078" max="6078" width="3.7109375" style="15" customWidth="1"/>
    <col min="6079" max="6079" width="17.7109375" style="15" customWidth="1"/>
    <col min="6080" max="6080" width="3.7109375" style="15" customWidth="1"/>
    <col min="6081" max="6081" width="4" style="15" customWidth="1"/>
    <col min="6082" max="6082" width="5" style="15" customWidth="1"/>
    <col min="6083" max="6083" width="8.42578125" style="15" customWidth="1"/>
    <col min="6084" max="6084" width="8.5703125" style="15" customWidth="1"/>
    <col min="6085" max="6085" width="8.7109375" style="15" customWidth="1"/>
    <col min="6086" max="6086" width="8.5703125" style="15" customWidth="1"/>
    <col min="6087" max="6087" width="8.42578125" style="15" customWidth="1"/>
    <col min="6088" max="6088" width="8.7109375" style="15" customWidth="1"/>
    <col min="6089" max="6089" width="8.28515625" style="15" customWidth="1"/>
    <col min="6090" max="6090" width="8.7109375" style="15" customWidth="1"/>
    <col min="6091" max="6091" width="6.7109375" style="15" customWidth="1"/>
    <col min="6092" max="6092" width="9.140625" style="15"/>
    <col min="6093" max="6095" width="8.7109375" style="15" customWidth="1"/>
    <col min="6096" max="6096" width="25.28515625" style="15" customWidth="1"/>
    <col min="6097" max="6333" width="9.140625" style="15"/>
    <col min="6334" max="6334" width="3.7109375" style="15" customWidth="1"/>
    <col min="6335" max="6335" width="17.7109375" style="15" customWidth="1"/>
    <col min="6336" max="6336" width="3.7109375" style="15" customWidth="1"/>
    <col min="6337" max="6337" width="4" style="15" customWidth="1"/>
    <col min="6338" max="6338" width="5" style="15" customWidth="1"/>
    <col min="6339" max="6339" width="8.42578125" style="15" customWidth="1"/>
    <col min="6340" max="6340" width="8.5703125" style="15" customWidth="1"/>
    <col min="6341" max="6341" width="8.7109375" style="15" customWidth="1"/>
    <col min="6342" max="6342" width="8.5703125" style="15" customWidth="1"/>
    <col min="6343" max="6343" width="8.42578125" style="15" customWidth="1"/>
    <col min="6344" max="6344" width="8.7109375" style="15" customWidth="1"/>
    <col min="6345" max="6345" width="8.28515625" style="15" customWidth="1"/>
    <col min="6346" max="6346" width="8.7109375" style="15" customWidth="1"/>
    <col min="6347" max="6347" width="6.7109375" style="15" customWidth="1"/>
    <col min="6348" max="6348" width="9.140625" style="15"/>
    <col min="6349" max="6351" width="8.7109375" style="15" customWidth="1"/>
    <col min="6352" max="6352" width="25.28515625" style="15" customWidth="1"/>
    <col min="6353" max="6589" width="9.140625" style="15"/>
    <col min="6590" max="6590" width="3.7109375" style="15" customWidth="1"/>
    <col min="6591" max="6591" width="17.7109375" style="15" customWidth="1"/>
    <col min="6592" max="6592" width="3.7109375" style="15" customWidth="1"/>
    <col min="6593" max="6593" width="4" style="15" customWidth="1"/>
    <col min="6594" max="6594" width="5" style="15" customWidth="1"/>
    <col min="6595" max="6595" width="8.42578125" style="15" customWidth="1"/>
    <col min="6596" max="6596" width="8.5703125" style="15" customWidth="1"/>
    <col min="6597" max="6597" width="8.7109375" style="15" customWidth="1"/>
    <col min="6598" max="6598" width="8.5703125" style="15" customWidth="1"/>
    <col min="6599" max="6599" width="8.42578125" style="15" customWidth="1"/>
    <col min="6600" max="6600" width="8.7109375" style="15" customWidth="1"/>
    <col min="6601" max="6601" width="8.28515625" style="15" customWidth="1"/>
    <col min="6602" max="6602" width="8.7109375" style="15" customWidth="1"/>
    <col min="6603" max="6603" width="6.7109375" style="15" customWidth="1"/>
    <col min="6604" max="6604" width="9.140625" style="15"/>
    <col min="6605" max="6607" width="8.7109375" style="15" customWidth="1"/>
    <col min="6608" max="6608" width="25.28515625" style="15" customWidth="1"/>
    <col min="6609" max="6845" width="9.140625" style="15"/>
    <col min="6846" max="6846" width="3.7109375" style="15" customWidth="1"/>
    <col min="6847" max="6847" width="17.7109375" style="15" customWidth="1"/>
    <col min="6848" max="6848" width="3.7109375" style="15" customWidth="1"/>
    <col min="6849" max="6849" width="4" style="15" customWidth="1"/>
    <col min="6850" max="6850" width="5" style="15" customWidth="1"/>
    <col min="6851" max="6851" width="8.42578125" style="15" customWidth="1"/>
    <col min="6852" max="6852" width="8.5703125" style="15" customWidth="1"/>
    <col min="6853" max="6853" width="8.7109375" style="15" customWidth="1"/>
    <col min="6854" max="6854" width="8.5703125" style="15" customWidth="1"/>
    <col min="6855" max="6855" width="8.42578125" style="15" customWidth="1"/>
    <col min="6856" max="6856" width="8.7109375" style="15" customWidth="1"/>
    <col min="6857" max="6857" width="8.28515625" style="15" customWidth="1"/>
    <col min="6858" max="6858" width="8.7109375" style="15" customWidth="1"/>
    <col min="6859" max="6859" width="6.7109375" style="15" customWidth="1"/>
    <col min="6860" max="6860" width="9.140625" style="15"/>
    <col min="6861" max="6863" width="8.7109375" style="15" customWidth="1"/>
    <col min="6864" max="6864" width="25.28515625" style="15" customWidth="1"/>
    <col min="6865" max="7101" width="9.140625" style="15"/>
    <col min="7102" max="7102" width="3.7109375" style="15" customWidth="1"/>
    <col min="7103" max="7103" width="17.7109375" style="15" customWidth="1"/>
    <col min="7104" max="7104" width="3.7109375" style="15" customWidth="1"/>
    <col min="7105" max="7105" width="4" style="15" customWidth="1"/>
    <col min="7106" max="7106" width="5" style="15" customWidth="1"/>
    <col min="7107" max="7107" width="8.42578125" style="15" customWidth="1"/>
    <col min="7108" max="7108" width="8.5703125" style="15" customWidth="1"/>
    <col min="7109" max="7109" width="8.7109375" style="15" customWidth="1"/>
    <col min="7110" max="7110" width="8.5703125" style="15" customWidth="1"/>
    <col min="7111" max="7111" width="8.42578125" style="15" customWidth="1"/>
    <col min="7112" max="7112" width="8.7109375" style="15" customWidth="1"/>
    <col min="7113" max="7113" width="8.28515625" style="15" customWidth="1"/>
    <col min="7114" max="7114" width="8.7109375" style="15" customWidth="1"/>
    <col min="7115" max="7115" width="6.7109375" style="15" customWidth="1"/>
    <col min="7116" max="7116" width="9.140625" style="15"/>
    <col min="7117" max="7119" width="8.7109375" style="15" customWidth="1"/>
    <col min="7120" max="7120" width="25.28515625" style="15" customWidth="1"/>
    <col min="7121" max="7357" width="9.140625" style="15"/>
    <col min="7358" max="7358" width="3.7109375" style="15" customWidth="1"/>
    <col min="7359" max="7359" width="17.7109375" style="15" customWidth="1"/>
    <col min="7360" max="7360" width="3.7109375" style="15" customWidth="1"/>
    <col min="7361" max="7361" width="4" style="15" customWidth="1"/>
    <col min="7362" max="7362" width="5" style="15" customWidth="1"/>
    <col min="7363" max="7363" width="8.42578125" style="15" customWidth="1"/>
    <col min="7364" max="7364" width="8.5703125" style="15" customWidth="1"/>
    <col min="7365" max="7365" width="8.7109375" style="15" customWidth="1"/>
    <col min="7366" max="7366" width="8.5703125" style="15" customWidth="1"/>
    <col min="7367" max="7367" width="8.42578125" style="15" customWidth="1"/>
    <col min="7368" max="7368" width="8.7109375" style="15" customWidth="1"/>
    <col min="7369" max="7369" width="8.28515625" style="15" customWidth="1"/>
    <col min="7370" max="7370" width="8.7109375" style="15" customWidth="1"/>
    <col min="7371" max="7371" width="6.7109375" style="15" customWidth="1"/>
    <col min="7372" max="7372" width="9.140625" style="15"/>
    <col min="7373" max="7375" width="8.7109375" style="15" customWidth="1"/>
    <col min="7376" max="7376" width="25.28515625" style="15" customWidth="1"/>
    <col min="7377" max="7613" width="9.140625" style="15"/>
    <col min="7614" max="7614" width="3.7109375" style="15" customWidth="1"/>
    <col min="7615" max="7615" width="17.7109375" style="15" customWidth="1"/>
    <col min="7616" max="7616" width="3.7109375" style="15" customWidth="1"/>
    <col min="7617" max="7617" width="4" style="15" customWidth="1"/>
    <col min="7618" max="7618" width="5" style="15" customWidth="1"/>
    <col min="7619" max="7619" width="8.42578125" style="15" customWidth="1"/>
    <col min="7620" max="7620" width="8.5703125" style="15" customWidth="1"/>
    <col min="7621" max="7621" width="8.7109375" style="15" customWidth="1"/>
    <col min="7622" max="7622" width="8.5703125" style="15" customWidth="1"/>
    <col min="7623" max="7623" width="8.42578125" style="15" customWidth="1"/>
    <col min="7624" max="7624" width="8.7109375" style="15" customWidth="1"/>
    <col min="7625" max="7625" width="8.28515625" style="15" customWidth="1"/>
    <col min="7626" max="7626" width="8.7109375" style="15" customWidth="1"/>
    <col min="7627" max="7627" width="6.7109375" style="15" customWidth="1"/>
    <col min="7628" max="7628" width="9.140625" style="15"/>
    <col min="7629" max="7631" width="8.7109375" style="15" customWidth="1"/>
    <col min="7632" max="7632" width="25.28515625" style="15" customWidth="1"/>
    <col min="7633" max="7869" width="9.140625" style="15"/>
    <col min="7870" max="7870" width="3.7109375" style="15" customWidth="1"/>
    <col min="7871" max="7871" width="17.7109375" style="15" customWidth="1"/>
    <col min="7872" max="7872" width="3.7109375" style="15" customWidth="1"/>
    <col min="7873" max="7873" width="4" style="15" customWidth="1"/>
    <col min="7874" max="7874" width="5" style="15" customWidth="1"/>
    <col min="7875" max="7875" width="8.42578125" style="15" customWidth="1"/>
    <col min="7876" max="7876" width="8.5703125" style="15" customWidth="1"/>
    <col min="7877" max="7877" width="8.7109375" style="15" customWidth="1"/>
    <col min="7878" max="7878" width="8.5703125" style="15" customWidth="1"/>
    <col min="7879" max="7879" width="8.42578125" style="15" customWidth="1"/>
    <col min="7880" max="7880" width="8.7109375" style="15" customWidth="1"/>
    <col min="7881" max="7881" width="8.28515625" style="15" customWidth="1"/>
    <col min="7882" max="7882" width="8.7109375" style="15" customWidth="1"/>
    <col min="7883" max="7883" width="6.7109375" style="15" customWidth="1"/>
    <col min="7884" max="7884" width="9.140625" style="15"/>
    <col min="7885" max="7887" width="8.7109375" style="15" customWidth="1"/>
    <col min="7888" max="7888" width="25.28515625" style="15" customWidth="1"/>
    <col min="7889" max="8125" width="9.140625" style="15"/>
    <col min="8126" max="8126" width="3.7109375" style="15" customWidth="1"/>
    <col min="8127" max="8127" width="17.7109375" style="15" customWidth="1"/>
    <col min="8128" max="8128" width="3.7109375" style="15" customWidth="1"/>
    <col min="8129" max="8129" width="4" style="15" customWidth="1"/>
    <col min="8130" max="8130" width="5" style="15" customWidth="1"/>
    <col min="8131" max="8131" width="8.42578125" style="15" customWidth="1"/>
    <col min="8132" max="8132" width="8.5703125" style="15" customWidth="1"/>
    <col min="8133" max="8133" width="8.7109375" style="15" customWidth="1"/>
    <col min="8134" max="8134" width="8.5703125" style="15" customWidth="1"/>
    <col min="8135" max="8135" width="8.42578125" style="15" customWidth="1"/>
    <col min="8136" max="8136" width="8.7109375" style="15" customWidth="1"/>
    <col min="8137" max="8137" width="8.28515625" style="15" customWidth="1"/>
    <col min="8138" max="8138" width="8.7109375" style="15" customWidth="1"/>
    <col min="8139" max="8139" width="6.7109375" style="15" customWidth="1"/>
    <col min="8140" max="8140" width="9.140625" style="15"/>
    <col min="8141" max="8143" width="8.7109375" style="15" customWidth="1"/>
    <col min="8144" max="8144" width="25.28515625" style="15" customWidth="1"/>
    <col min="8145" max="8381" width="9.140625" style="15"/>
    <col min="8382" max="8382" width="3.7109375" style="15" customWidth="1"/>
    <col min="8383" max="8383" width="17.7109375" style="15" customWidth="1"/>
    <col min="8384" max="8384" width="3.7109375" style="15" customWidth="1"/>
    <col min="8385" max="8385" width="4" style="15" customWidth="1"/>
    <col min="8386" max="8386" width="5" style="15" customWidth="1"/>
    <col min="8387" max="8387" width="8.42578125" style="15" customWidth="1"/>
    <col min="8388" max="8388" width="8.5703125" style="15" customWidth="1"/>
    <col min="8389" max="8389" width="8.7109375" style="15" customWidth="1"/>
    <col min="8390" max="8390" width="8.5703125" style="15" customWidth="1"/>
    <col min="8391" max="8391" width="8.42578125" style="15" customWidth="1"/>
    <col min="8392" max="8392" width="8.7109375" style="15" customWidth="1"/>
    <col min="8393" max="8393" width="8.28515625" style="15" customWidth="1"/>
    <col min="8394" max="8394" width="8.7109375" style="15" customWidth="1"/>
    <col min="8395" max="8395" width="6.7109375" style="15" customWidth="1"/>
    <col min="8396" max="8396" width="9.140625" style="15"/>
    <col min="8397" max="8399" width="8.7109375" style="15" customWidth="1"/>
    <col min="8400" max="8400" width="25.28515625" style="15" customWidth="1"/>
    <col min="8401" max="8637" width="9.140625" style="15"/>
    <col min="8638" max="8638" width="3.7109375" style="15" customWidth="1"/>
    <col min="8639" max="8639" width="17.7109375" style="15" customWidth="1"/>
    <col min="8640" max="8640" width="3.7109375" style="15" customWidth="1"/>
    <col min="8641" max="8641" width="4" style="15" customWidth="1"/>
    <col min="8642" max="8642" width="5" style="15" customWidth="1"/>
    <col min="8643" max="8643" width="8.42578125" style="15" customWidth="1"/>
    <col min="8644" max="8644" width="8.5703125" style="15" customWidth="1"/>
    <col min="8645" max="8645" width="8.7109375" style="15" customWidth="1"/>
    <col min="8646" max="8646" width="8.5703125" style="15" customWidth="1"/>
    <col min="8647" max="8647" width="8.42578125" style="15" customWidth="1"/>
    <col min="8648" max="8648" width="8.7109375" style="15" customWidth="1"/>
    <col min="8649" max="8649" width="8.28515625" style="15" customWidth="1"/>
    <col min="8650" max="8650" width="8.7109375" style="15" customWidth="1"/>
    <col min="8651" max="8651" width="6.7109375" style="15" customWidth="1"/>
    <col min="8652" max="8652" width="9.140625" style="15"/>
    <col min="8653" max="8655" width="8.7109375" style="15" customWidth="1"/>
    <col min="8656" max="8656" width="25.28515625" style="15" customWidth="1"/>
    <col min="8657" max="8893" width="9.140625" style="15"/>
    <col min="8894" max="8894" width="3.7109375" style="15" customWidth="1"/>
    <col min="8895" max="8895" width="17.7109375" style="15" customWidth="1"/>
    <col min="8896" max="8896" width="3.7109375" style="15" customWidth="1"/>
    <col min="8897" max="8897" width="4" style="15" customWidth="1"/>
    <col min="8898" max="8898" width="5" style="15" customWidth="1"/>
    <col min="8899" max="8899" width="8.42578125" style="15" customWidth="1"/>
    <col min="8900" max="8900" width="8.5703125" style="15" customWidth="1"/>
    <col min="8901" max="8901" width="8.7109375" style="15" customWidth="1"/>
    <col min="8902" max="8902" width="8.5703125" style="15" customWidth="1"/>
    <col min="8903" max="8903" width="8.42578125" style="15" customWidth="1"/>
    <col min="8904" max="8904" width="8.7109375" style="15" customWidth="1"/>
    <col min="8905" max="8905" width="8.28515625" style="15" customWidth="1"/>
    <col min="8906" max="8906" width="8.7109375" style="15" customWidth="1"/>
    <col min="8907" max="8907" width="6.7109375" style="15" customWidth="1"/>
    <col min="8908" max="8908" width="9.140625" style="15"/>
    <col min="8909" max="8911" width="8.7109375" style="15" customWidth="1"/>
    <col min="8912" max="8912" width="25.28515625" style="15" customWidth="1"/>
    <col min="8913" max="9149" width="9.140625" style="15"/>
    <col min="9150" max="9150" width="3.7109375" style="15" customWidth="1"/>
    <col min="9151" max="9151" width="17.7109375" style="15" customWidth="1"/>
    <col min="9152" max="9152" width="3.7109375" style="15" customWidth="1"/>
    <col min="9153" max="9153" width="4" style="15" customWidth="1"/>
    <col min="9154" max="9154" width="5" style="15" customWidth="1"/>
    <col min="9155" max="9155" width="8.42578125" style="15" customWidth="1"/>
    <col min="9156" max="9156" width="8.5703125" style="15" customWidth="1"/>
    <col min="9157" max="9157" width="8.7109375" style="15" customWidth="1"/>
    <col min="9158" max="9158" width="8.5703125" style="15" customWidth="1"/>
    <col min="9159" max="9159" width="8.42578125" style="15" customWidth="1"/>
    <col min="9160" max="9160" width="8.7109375" style="15" customWidth="1"/>
    <col min="9161" max="9161" width="8.28515625" style="15" customWidth="1"/>
    <col min="9162" max="9162" width="8.7109375" style="15" customWidth="1"/>
    <col min="9163" max="9163" width="6.7109375" style="15" customWidth="1"/>
    <col min="9164" max="9164" width="9.140625" style="15"/>
    <col min="9165" max="9167" width="8.7109375" style="15" customWidth="1"/>
    <col min="9168" max="9168" width="25.28515625" style="15" customWidth="1"/>
    <col min="9169" max="9405" width="9.140625" style="15"/>
    <col min="9406" max="9406" width="3.7109375" style="15" customWidth="1"/>
    <col min="9407" max="9407" width="17.7109375" style="15" customWidth="1"/>
    <col min="9408" max="9408" width="3.7109375" style="15" customWidth="1"/>
    <col min="9409" max="9409" width="4" style="15" customWidth="1"/>
    <col min="9410" max="9410" width="5" style="15" customWidth="1"/>
    <col min="9411" max="9411" width="8.42578125" style="15" customWidth="1"/>
    <col min="9412" max="9412" width="8.5703125" style="15" customWidth="1"/>
    <col min="9413" max="9413" width="8.7109375" style="15" customWidth="1"/>
    <col min="9414" max="9414" width="8.5703125" style="15" customWidth="1"/>
    <col min="9415" max="9415" width="8.42578125" style="15" customWidth="1"/>
    <col min="9416" max="9416" width="8.7109375" style="15" customWidth="1"/>
    <col min="9417" max="9417" width="8.28515625" style="15" customWidth="1"/>
    <col min="9418" max="9418" width="8.7109375" style="15" customWidth="1"/>
    <col min="9419" max="9419" width="6.7109375" style="15" customWidth="1"/>
    <col min="9420" max="9420" width="9.140625" style="15"/>
    <col min="9421" max="9423" width="8.7109375" style="15" customWidth="1"/>
    <col min="9424" max="9424" width="25.28515625" style="15" customWidth="1"/>
    <col min="9425" max="9661" width="9.140625" style="15"/>
    <col min="9662" max="9662" width="3.7109375" style="15" customWidth="1"/>
    <col min="9663" max="9663" width="17.7109375" style="15" customWidth="1"/>
    <col min="9664" max="9664" width="3.7109375" style="15" customWidth="1"/>
    <col min="9665" max="9665" width="4" style="15" customWidth="1"/>
    <col min="9666" max="9666" width="5" style="15" customWidth="1"/>
    <col min="9667" max="9667" width="8.42578125" style="15" customWidth="1"/>
    <col min="9668" max="9668" width="8.5703125" style="15" customWidth="1"/>
    <col min="9669" max="9669" width="8.7109375" style="15" customWidth="1"/>
    <col min="9670" max="9670" width="8.5703125" style="15" customWidth="1"/>
    <col min="9671" max="9671" width="8.42578125" style="15" customWidth="1"/>
    <col min="9672" max="9672" width="8.7109375" style="15" customWidth="1"/>
    <col min="9673" max="9673" width="8.28515625" style="15" customWidth="1"/>
    <col min="9674" max="9674" width="8.7109375" style="15" customWidth="1"/>
    <col min="9675" max="9675" width="6.7109375" style="15" customWidth="1"/>
    <col min="9676" max="9676" width="9.140625" style="15"/>
    <col min="9677" max="9679" width="8.7109375" style="15" customWidth="1"/>
    <col min="9680" max="9680" width="25.28515625" style="15" customWidth="1"/>
    <col min="9681" max="9917" width="9.140625" style="15"/>
    <col min="9918" max="9918" width="3.7109375" style="15" customWidth="1"/>
    <col min="9919" max="9919" width="17.7109375" style="15" customWidth="1"/>
    <col min="9920" max="9920" width="3.7109375" style="15" customWidth="1"/>
    <col min="9921" max="9921" width="4" style="15" customWidth="1"/>
    <col min="9922" max="9922" width="5" style="15" customWidth="1"/>
    <col min="9923" max="9923" width="8.42578125" style="15" customWidth="1"/>
    <col min="9924" max="9924" width="8.5703125" style="15" customWidth="1"/>
    <col min="9925" max="9925" width="8.7109375" style="15" customWidth="1"/>
    <col min="9926" max="9926" width="8.5703125" style="15" customWidth="1"/>
    <col min="9927" max="9927" width="8.42578125" style="15" customWidth="1"/>
    <col min="9928" max="9928" width="8.7109375" style="15" customWidth="1"/>
    <col min="9929" max="9929" width="8.28515625" style="15" customWidth="1"/>
    <col min="9930" max="9930" width="8.7109375" style="15" customWidth="1"/>
    <col min="9931" max="9931" width="6.7109375" style="15" customWidth="1"/>
    <col min="9932" max="9932" width="9.140625" style="15"/>
    <col min="9933" max="9935" width="8.7109375" style="15" customWidth="1"/>
    <col min="9936" max="9936" width="25.28515625" style="15" customWidth="1"/>
    <col min="9937" max="10173" width="9.140625" style="15"/>
    <col min="10174" max="10174" width="3.7109375" style="15" customWidth="1"/>
    <col min="10175" max="10175" width="17.7109375" style="15" customWidth="1"/>
    <col min="10176" max="10176" width="3.7109375" style="15" customWidth="1"/>
    <col min="10177" max="10177" width="4" style="15" customWidth="1"/>
    <col min="10178" max="10178" width="5" style="15" customWidth="1"/>
    <col min="10179" max="10179" width="8.42578125" style="15" customWidth="1"/>
    <col min="10180" max="10180" width="8.5703125" style="15" customWidth="1"/>
    <col min="10181" max="10181" width="8.7109375" style="15" customWidth="1"/>
    <col min="10182" max="10182" width="8.5703125" style="15" customWidth="1"/>
    <col min="10183" max="10183" width="8.42578125" style="15" customWidth="1"/>
    <col min="10184" max="10184" width="8.7109375" style="15" customWidth="1"/>
    <col min="10185" max="10185" width="8.28515625" style="15" customWidth="1"/>
    <col min="10186" max="10186" width="8.7109375" style="15" customWidth="1"/>
    <col min="10187" max="10187" width="6.7109375" style="15" customWidth="1"/>
    <col min="10188" max="10188" width="9.140625" style="15"/>
    <col min="10189" max="10191" width="8.7109375" style="15" customWidth="1"/>
    <col min="10192" max="10192" width="25.28515625" style="15" customWidth="1"/>
    <col min="10193" max="10429" width="9.140625" style="15"/>
    <col min="10430" max="10430" width="3.7109375" style="15" customWidth="1"/>
    <col min="10431" max="10431" width="17.7109375" style="15" customWidth="1"/>
    <col min="10432" max="10432" width="3.7109375" style="15" customWidth="1"/>
    <col min="10433" max="10433" width="4" style="15" customWidth="1"/>
    <col min="10434" max="10434" width="5" style="15" customWidth="1"/>
    <col min="10435" max="10435" width="8.42578125" style="15" customWidth="1"/>
    <col min="10436" max="10436" width="8.5703125" style="15" customWidth="1"/>
    <col min="10437" max="10437" width="8.7109375" style="15" customWidth="1"/>
    <col min="10438" max="10438" width="8.5703125" style="15" customWidth="1"/>
    <col min="10439" max="10439" width="8.42578125" style="15" customWidth="1"/>
    <col min="10440" max="10440" width="8.7109375" style="15" customWidth="1"/>
    <col min="10441" max="10441" width="8.28515625" style="15" customWidth="1"/>
    <col min="10442" max="10442" width="8.7109375" style="15" customWidth="1"/>
    <col min="10443" max="10443" width="6.7109375" style="15" customWidth="1"/>
    <col min="10444" max="10444" width="9.140625" style="15"/>
    <col min="10445" max="10447" width="8.7109375" style="15" customWidth="1"/>
    <col min="10448" max="10448" width="25.28515625" style="15" customWidth="1"/>
    <col min="10449" max="10685" width="9.140625" style="15"/>
    <col min="10686" max="10686" width="3.7109375" style="15" customWidth="1"/>
    <col min="10687" max="10687" width="17.7109375" style="15" customWidth="1"/>
    <col min="10688" max="10688" width="3.7109375" style="15" customWidth="1"/>
    <col min="10689" max="10689" width="4" style="15" customWidth="1"/>
    <col min="10690" max="10690" width="5" style="15" customWidth="1"/>
    <col min="10691" max="10691" width="8.42578125" style="15" customWidth="1"/>
    <col min="10692" max="10692" width="8.5703125" style="15" customWidth="1"/>
    <col min="10693" max="10693" width="8.7109375" style="15" customWidth="1"/>
    <col min="10694" max="10694" width="8.5703125" style="15" customWidth="1"/>
    <col min="10695" max="10695" width="8.42578125" style="15" customWidth="1"/>
    <col min="10696" max="10696" width="8.7109375" style="15" customWidth="1"/>
    <col min="10697" max="10697" width="8.28515625" style="15" customWidth="1"/>
    <col min="10698" max="10698" width="8.7109375" style="15" customWidth="1"/>
    <col min="10699" max="10699" width="6.7109375" style="15" customWidth="1"/>
    <col min="10700" max="10700" width="9.140625" style="15"/>
    <col min="10701" max="10703" width="8.7109375" style="15" customWidth="1"/>
    <col min="10704" max="10704" width="25.28515625" style="15" customWidth="1"/>
    <col min="10705" max="10941" width="9.140625" style="15"/>
    <col min="10942" max="10942" width="3.7109375" style="15" customWidth="1"/>
    <col min="10943" max="10943" width="17.7109375" style="15" customWidth="1"/>
    <col min="10944" max="10944" width="3.7109375" style="15" customWidth="1"/>
    <col min="10945" max="10945" width="4" style="15" customWidth="1"/>
    <col min="10946" max="10946" width="5" style="15" customWidth="1"/>
    <col min="10947" max="10947" width="8.42578125" style="15" customWidth="1"/>
    <col min="10948" max="10948" width="8.5703125" style="15" customWidth="1"/>
    <col min="10949" max="10949" width="8.7109375" style="15" customWidth="1"/>
    <col min="10950" max="10950" width="8.5703125" style="15" customWidth="1"/>
    <col min="10951" max="10951" width="8.42578125" style="15" customWidth="1"/>
    <col min="10952" max="10952" width="8.7109375" style="15" customWidth="1"/>
    <col min="10953" max="10953" width="8.28515625" style="15" customWidth="1"/>
    <col min="10954" max="10954" width="8.7109375" style="15" customWidth="1"/>
    <col min="10955" max="10955" width="6.7109375" style="15" customWidth="1"/>
    <col min="10956" max="10956" width="9.140625" style="15"/>
    <col min="10957" max="10959" width="8.7109375" style="15" customWidth="1"/>
    <col min="10960" max="10960" width="25.28515625" style="15" customWidth="1"/>
    <col min="10961" max="11197" width="9.140625" style="15"/>
    <col min="11198" max="11198" width="3.7109375" style="15" customWidth="1"/>
    <col min="11199" max="11199" width="17.7109375" style="15" customWidth="1"/>
    <col min="11200" max="11200" width="3.7109375" style="15" customWidth="1"/>
    <col min="11201" max="11201" width="4" style="15" customWidth="1"/>
    <col min="11202" max="11202" width="5" style="15" customWidth="1"/>
    <col min="11203" max="11203" width="8.42578125" style="15" customWidth="1"/>
    <col min="11204" max="11204" width="8.5703125" style="15" customWidth="1"/>
    <col min="11205" max="11205" width="8.7109375" style="15" customWidth="1"/>
    <col min="11206" max="11206" width="8.5703125" style="15" customWidth="1"/>
    <col min="11207" max="11207" width="8.42578125" style="15" customWidth="1"/>
    <col min="11208" max="11208" width="8.7109375" style="15" customWidth="1"/>
    <col min="11209" max="11209" width="8.28515625" style="15" customWidth="1"/>
    <col min="11210" max="11210" width="8.7109375" style="15" customWidth="1"/>
    <col min="11211" max="11211" width="6.7109375" style="15" customWidth="1"/>
    <col min="11212" max="11212" width="9.140625" style="15"/>
    <col min="11213" max="11215" width="8.7109375" style="15" customWidth="1"/>
    <col min="11216" max="11216" width="25.28515625" style="15" customWidth="1"/>
    <col min="11217" max="11453" width="9.140625" style="15"/>
    <col min="11454" max="11454" width="3.7109375" style="15" customWidth="1"/>
    <col min="11455" max="11455" width="17.7109375" style="15" customWidth="1"/>
    <col min="11456" max="11456" width="3.7109375" style="15" customWidth="1"/>
    <col min="11457" max="11457" width="4" style="15" customWidth="1"/>
    <col min="11458" max="11458" width="5" style="15" customWidth="1"/>
    <col min="11459" max="11459" width="8.42578125" style="15" customWidth="1"/>
    <col min="11460" max="11460" width="8.5703125" style="15" customWidth="1"/>
    <col min="11461" max="11461" width="8.7109375" style="15" customWidth="1"/>
    <col min="11462" max="11462" width="8.5703125" style="15" customWidth="1"/>
    <col min="11463" max="11463" width="8.42578125" style="15" customWidth="1"/>
    <col min="11464" max="11464" width="8.7109375" style="15" customWidth="1"/>
    <col min="11465" max="11465" width="8.28515625" style="15" customWidth="1"/>
    <col min="11466" max="11466" width="8.7109375" style="15" customWidth="1"/>
    <col min="11467" max="11467" width="6.7109375" style="15" customWidth="1"/>
    <col min="11468" max="11468" width="9.140625" style="15"/>
    <col min="11469" max="11471" width="8.7109375" style="15" customWidth="1"/>
    <col min="11472" max="11472" width="25.28515625" style="15" customWidth="1"/>
    <col min="11473" max="11709" width="9.140625" style="15"/>
    <col min="11710" max="11710" width="3.7109375" style="15" customWidth="1"/>
    <col min="11711" max="11711" width="17.7109375" style="15" customWidth="1"/>
    <col min="11712" max="11712" width="3.7109375" style="15" customWidth="1"/>
    <col min="11713" max="11713" width="4" style="15" customWidth="1"/>
    <col min="11714" max="11714" width="5" style="15" customWidth="1"/>
    <col min="11715" max="11715" width="8.42578125" style="15" customWidth="1"/>
    <col min="11716" max="11716" width="8.5703125" style="15" customWidth="1"/>
    <col min="11717" max="11717" width="8.7109375" style="15" customWidth="1"/>
    <col min="11718" max="11718" width="8.5703125" style="15" customWidth="1"/>
    <col min="11719" max="11719" width="8.42578125" style="15" customWidth="1"/>
    <col min="11720" max="11720" width="8.7109375" style="15" customWidth="1"/>
    <col min="11721" max="11721" width="8.28515625" style="15" customWidth="1"/>
    <col min="11722" max="11722" width="8.7109375" style="15" customWidth="1"/>
    <col min="11723" max="11723" width="6.7109375" style="15" customWidth="1"/>
    <col min="11724" max="11724" width="9.140625" style="15"/>
    <col min="11725" max="11727" width="8.7109375" style="15" customWidth="1"/>
    <col min="11728" max="11728" width="25.28515625" style="15" customWidth="1"/>
    <col min="11729" max="11965" width="9.140625" style="15"/>
    <col min="11966" max="11966" width="3.7109375" style="15" customWidth="1"/>
    <col min="11967" max="11967" width="17.7109375" style="15" customWidth="1"/>
    <col min="11968" max="11968" width="3.7109375" style="15" customWidth="1"/>
    <col min="11969" max="11969" width="4" style="15" customWidth="1"/>
    <col min="11970" max="11970" width="5" style="15" customWidth="1"/>
    <col min="11971" max="11971" width="8.42578125" style="15" customWidth="1"/>
    <col min="11972" max="11972" width="8.5703125" style="15" customWidth="1"/>
    <col min="11973" max="11973" width="8.7109375" style="15" customWidth="1"/>
    <col min="11974" max="11974" width="8.5703125" style="15" customWidth="1"/>
    <col min="11975" max="11975" width="8.42578125" style="15" customWidth="1"/>
    <col min="11976" max="11976" width="8.7109375" style="15" customWidth="1"/>
    <col min="11977" max="11977" width="8.28515625" style="15" customWidth="1"/>
    <col min="11978" max="11978" width="8.7109375" style="15" customWidth="1"/>
    <col min="11979" max="11979" width="6.7109375" style="15" customWidth="1"/>
    <col min="11980" max="11980" width="9.140625" style="15"/>
    <col min="11981" max="11983" width="8.7109375" style="15" customWidth="1"/>
    <col min="11984" max="11984" width="25.28515625" style="15" customWidth="1"/>
    <col min="11985" max="12221" width="9.140625" style="15"/>
    <col min="12222" max="12222" width="3.7109375" style="15" customWidth="1"/>
    <col min="12223" max="12223" width="17.7109375" style="15" customWidth="1"/>
    <col min="12224" max="12224" width="3.7109375" style="15" customWidth="1"/>
    <col min="12225" max="12225" width="4" style="15" customWidth="1"/>
    <col min="12226" max="12226" width="5" style="15" customWidth="1"/>
    <col min="12227" max="12227" width="8.42578125" style="15" customWidth="1"/>
    <col min="12228" max="12228" width="8.5703125" style="15" customWidth="1"/>
    <col min="12229" max="12229" width="8.7109375" style="15" customWidth="1"/>
    <col min="12230" max="12230" width="8.5703125" style="15" customWidth="1"/>
    <col min="12231" max="12231" width="8.42578125" style="15" customWidth="1"/>
    <col min="12232" max="12232" width="8.7109375" style="15" customWidth="1"/>
    <col min="12233" max="12233" width="8.28515625" style="15" customWidth="1"/>
    <col min="12234" max="12234" width="8.7109375" style="15" customWidth="1"/>
    <col min="12235" max="12235" width="6.7109375" style="15" customWidth="1"/>
    <col min="12236" max="12236" width="9.140625" style="15"/>
    <col min="12237" max="12239" width="8.7109375" style="15" customWidth="1"/>
    <col min="12240" max="12240" width="25.28515625" style="15" customWidth="1"/>
    <col min="12241" max="12477" width="9.140625" style="15"/>
    <col min="12478" max="12478" width="3.7109375" style="15" customWidth="1"/>
    <col min="12479" max="12479" width="17.7109375" style="15" customWidth="1"/>
    <col min="12480" max="12480" width="3.7109375" style="15" customWidth="1"/>
    <col min="12481" max="12481" width="4" style="15" customWidth="1"/>
    <col min="12482" max="12482" width="5" style="15" customWidth="1"/>
    <col min="12483" max="12483" width="8.42578125" style="15" customWidth="1"/>
    <col min="12484" max="12484" width="8.5703125" style="15" customWidth="1"/>
    <col min="12485" max="12485" width="8.7109375" style="15" customWidth="1"/>
    <col min="12486" max="12486" width="8.5703125" style="15" customWidth="1"/>
    <col min="12487" max="12487" width="8.42578125" style="15" customWidth="1"/>
    <col min="12488" max="12488" width="8.7109375" style="15" customWidth="1"/>
    <col min="12489" max="12489" width="8.28515625" style="15" customWidth="1"/>
    <col min="12490" max="12490" width="8.7109375" style="15" customWidth="1"/>
    <col min="12491" max="12491" width="6.7109375" style="15" customWidth="1"/>
    <col min="12492" max="12492" width="9.140625" style="15"/>
    <col min="12493" max="12495" width="8.7109375" style="15" customWidth="1"/>
    <col min="12496" max="12496" width="25.28515625" style="15" customWidth="1"/>
    <col min="12497" max="12733" width="9.140625" style="15"/>
    <col min="12734" max="12734" width="3.7109375" style="15" customWidth="1"/>
    <col min="12735" max="12735" width="17.7109375" style="15" customWidth="1"/>
    <col min="12736" max="12736" width="3.7109375" style="15" customWidth="1"/>
    <col min="12737" max="12737" width="4" style="15" customWidth="1"/>
    <col min="12738" max="12738" width="5" style="15" customWidth="1"/>
    <col min="12739" max="12739" width="8.42578125" style="15" customWidth="1"/>
    <col min="12740" max="12740" width="8.5703125" style="15" customWidth="1"/>
    <col min="12741" max="12741" width="8.7109375" style="15" customWidth="1"/>
    <col min="12742" max="12742" width="8.5703125" style="15" customWidth="1"/>
    <col min="12743" max="12743" width="8.42578125" style="15" customWidth="1"/>
    <col min="12744" max="12744" width="8.7109375" style="15" customWidth="1"/>
    <col min="12745" max="12745" width="8.28515625" style="15" customWidth="1"/>
    <col min="12746" max="12746" width="8.7109375" style="15" customWidth="1"/>
    <col min="12747" max="12747" width="6.7109375" style="15" customWidth="1"/>
    <col min="12748" max="12748" width="9.140625" style="15"/>
    <col min="12749" max="12751" width="8.7109375" style="15" customWidth="1"/>
    <col min="12752" max="12752" width="25.28515625" style="15" customWidth="1"/>
    <col min="12753" max="12989" width="9.140625" style="15"/>
    <col min="12990" max="12990" width="3.7109375" style="15" customWidth="1"/>
    <col min="12991" max="12991" width="17.7109375" style="15" customWidth="1"/>
    <col min="12992" max="12992" width="3.7109375" style="15" customWidth="1"/>
    <col min="12993" max="12993" width="4" style="15" customWidth="1"/>
    <col min="12994" max="12994" width="5" style="15" customWidth="1"/>
    <col min="12995" max="12995" width="8.42578125" style="15" customWidth="1"/>
    <col min="12996" max="12996" width="8.5703125" style="15" customWidth="1"/>
    <col min="12997" max="12997" width="8.7109375" style="15" customWidth="1"/>
    <col min="12998" max="12998" width="8.5703125" style="15" customWidth="1"/>
    <col min="12999" max="12999" width="8.42578125" style="15" customWidth="1"/>
    <col min="13000" max="13000" width="8.7109375" style="15" customWidth="1"/>
    <col min="13001" max="13001" width="8.28515625" style="15" customWidth="1"/>
    <col min="13002" max="13002" width="8.7109375" style="15" customWidth="1"/>
    <col min="13003" max="13003" width="6.7109375" style="15" customWidth="1"/>
    <col min="13004" max="13004" width="9.140625" style="15"/>
    <col min="13005" max="13007" width="8.7109375" style="15" customWidth="1"/>
    <col min="13008" max="13008" width="25.28515625" style="15" customWidth="1"/>
    <col min="13009" max="13245" width="9.140625" style="15"/>
    <col min="13246" max="13246" width="3.7109375" style="15" customWidth="1"/>
    <col min="13247" max="13247" width="17.7109375" style="15" customWidth="1"/>
    <col min="13248" max="13248" width="3.7109375" style="15" customWidth="1"/>
    <col min="13249" max="13249" width="4" style="15" customWidth="1"/>
    <col min="13250" max="13250" width="5" style="15" customWidth="1"/>
    <col min="13251" max="13251" width="8.42578125" style="15" customWidth="1"/>
    <col min="13252" max="13252" width="8.5703125" style="15" customWidth="1"/>
    <col min="13253" max="13253" width="8.7109375" style="15" customWidth="1"/>
    <col min="13254" max="13254" width="8.5703125" style="15" customWidth="1"/>
    <col min="13255" max="13255" width="8.42578125" style="15" customWidth="1"/>
    <col min="13256" max="13256" width="8.7109375" style="15" customWidth="1"/>
    <col min="13257" max="13257" width="8.28515625" style="15" customWidth="1"/>
    <col min="13258" max="13258" width="8.7109375" style="15" customWidth="1"/>
    <col min="13259" max="13259" width="6.7109375" style="15" customWidth="1"/>
    <col min="13260" max="13260" width="9.140625" style="15"/>
    <col min="13261" max="13263" width="8.7109375" style="15" customWidth="1"/>
    <col min="13264" max="13264" width="25.28515625" style="15" customWidth="1"/>
    <col min="13265" max="13501" width="9.140625" style="15"/>
    <col min="13502" max="13502" width="3.7109375" style="15" customWidth="1"/>
    <col min="13503" max="13503" width="17.7109375" style="15" customWidth="1"/>
    <col min="13504" max="13504" width="3.7109375" style="15" customWidth="1"/>
    <col min="13505" max="13505" width="4" style="15" customWidth="1"/>
    <col min="13506" max="13506" width="5" style="15" customWidth="1"/>
    <col min="13507" max="13507" width="8.42578125" style="15" customWidth="1"/>
    <col min="13508" max="13508" width="8.5703125" style="15" customWidth="1"/>
    <col min="13509" max="13509" width="8.7109375" style="15" customWidth="1"/>
    <col min="13510" max="13510" width="8.5703125" style="15" customWidth="1"/>
    <col min="13511" max="13511" width="8.42578125" style="15" customWidth="1"/>
    <col min="13512" max="13512" width="8.7109375" style="15" customWidth="1"/>
    <col min="13513" max="13513" width="8.28515625" style="15" customWidth="1"/>
    <col min="13514" max="13514" width="8.7109375" style="15" customWidth="1"/>
    <col min="13515" max="13515" width="6.7109375" style="15" customWidth="1"/>
    <col min="13516" max="13516" width="9.140625" style="15"/>
    <col min="13517" max="13519" width="8.7109375" style="15" customWidth="1"/>
    <col min="13520" max="13520" width="25.28515625" style="15" customWidth="1"/>
    <col min="13521" max="13757" width="9.140625" style="15"/>
    <col min="13758" max="13758" width="3.7109375" style="15" customWidth="1"/>
    <col min="13759" max="13759" width="17.7109375" style="15" customWidth="1"/>
    <col min="13760" max="13760" width="3.7109375" style="15" customWidth="1"/>
    <col min="13761" max="13761" width="4" style="15" customWidth="1"/>
    <col min="13762" max="13762" width="5" style="15" customWidth="1"/>
    <col min="13763" max="13763" width="8.42578125" style="15" customWidth="1"/>
    <col min="13764" max="13764" width="8.5703125" style="15" customWidth="1"/>
    <col min="13765" max="13765" width="8.7109375" style="15" customWidth="1"/>
    <col min="13766" max="13766" width="8.5703125" style="15" customWidth="1"/>
    <col min="13767" max="13767" width="8.42578125" style="15" customWidth="1"/>
    <col min="13768" max="13768" width="8.7109375" style="15" customWidth="1"/>
    <col min="13769" max="13769" width="8.28515625" style="15" customWidth="1"/>
    <col min="13770" max="13770" width="8.7109375" style="15" customWidth="1"/>
    <col min="13771" max="13771" width="6.7109375" style="15" customWidth="1"/>
    <col min="13772" max="13772" width="9.140625" style="15"/>
    <col min="13773" max="13775" width="8.7109375" style="15" customWidth="1"/>
    <col min="13776" max="13776" width="25.28515625" style="15" customWidth="1"/>
    <col min="13777" max="14013" width="9.140625" style="15"/>
    <col min="14014" max="14014" width="3.7109375" style="15" customWidth="1"/>
    <col min="14015" max="14015" width="17.7109375" style="15" customWidth="1"/>
    <col min="14016" max="14016" width="3.7109375" style="15" customWidth="1"/>
    <col min="14017" max="14017" width="4" style="15" customWidth="1"/>
    <col min="14018" max="14018" width="5" style="15" customWidth="1"/>
    <col min="14019" max="14019" width="8.42578125" style="15" customWidth="1"/>
    <col min="14020" max="14020" width="8.5703125" style="15" customWidth="1"/>
    <col min="14021" max="14021" width="8.7109375" style="15" customWidth="1"/>
    <col min="14022" max="14022" width="8.5703125" style="15" customWidth="1"/>
    <col min="14023" max="14023" width="8.42578125" style="15" customWidth="1"/>
    <col min="14024" max="14024" width="8.7109375" style="15" customWidth="1"/>
    <col min="14025" max="14025" width="8.28515625" style="15" customWidth="1"/>
    <col min="14026" max="14026" width="8.7109375" style="15" customWidth="1"/>
    <col min="14027" max="14027" width="6.7109375" style="15" customWidth="1"/>
    <col min="14028" max="14028" width="9.140625" style="15"/>
    <col min="14029" max="14031" width="8.7109375" style="15" customWidth="1"/>
    <col min="14032" max="14032" width="25.28515625" style="15" customWidth="1"/>
    <col min="14033" max="14269" width="9.140625" style="15"/>
    <col min="14270" max="14270" width="3.7109375" style="15" customWidth="1"/>
    <col min="14271" max="14271" width="17.7109375" style="15" customWidth="1"/>
    <col min="14272" max="14272" width="3.7109375" style="15" customWidth="1"/>
    <col min="14273" max="14273" width="4" style="15" customWidth="1"/>
    <col min="14274" max="14274" width="5" style="15" customWidth="1"/>
    <col min="14275" max="14275" width="8.42578125" style="15" customWidth="1"/>
    <col min="14276" max="14276" width="8.5703125" style="15" customWidth="1"/>
    <col min="14277" max="14277" width="8.7109375" style="15" customWidth="1"/>
    <col min="14278" max="14278" width="8.5703125" style="15" customWidth="1"/>
    <col min="14279" max="14279" width="8.42578125" style="15" customWidth="1"/>
    <col min="14280" max="14280" width="8.7109375" style="15" customWidth="1"/>
    <col min="14281" max="14281" width="8.28515625" style="15" customWidth="1"/>
    <col min="14282" max="14282" width="8.7109375" style="15" customWidth="1"/>
    <col min="14283" max="14283" width="6.7109375" style="15" customWidth="1"/>
    <col min="14284" max="14284" width="9.140625" style="15"/>
    <col min="14285" max="14287" width="8.7109375" style="15" customWidth="1"/>
    <col min="14288" max="14288" width="25.28515625" style="15" customWidth="1"/>
    <col min="14289" max="14525" width="9.140625" style="15"/>
    <col min="14526" max="14526" width="3.7109375" style="15" customWidth="1"/>
    <col min="14527" max="14527" width="17.7109375" style="15" customWidth="1"/>
    <col min="14528" max="14528" width="3.7109375" style="15" customWidth="1"/>
    <col min="14529" max="14529" width="4" style="15" customWidth="1"/>
    <col min="14530" max="14530" width="5" style="15" customWidth="1"/>
    <col min="14531" max="14531" width="8.42578125" style="15" customWidth="1"/>
    <col min="14532" max="14532" width="8.5703125" style="15" customWidth="1"/>
    <col min="14533" max="14533" width="8.7109375" style="15" customWidth="1"/>
    <col min="14534" max="14534" width="8.5703125" style="15" customWidth="1"/>
    <col min="14535" max="14535" width="8.42578125" style="15" customWidth="1"/>
    <col min="14536" max="14536" width="8.7109375" style="15" customWidth="1"/>
    <col min="14537" max="14537" width="8.28515625" style="15" customWidth="1"/>
    <col min="14538" max="14538" width="8.7109375" style="15" customWidth="1"/>
    <col min="14539" max="14539" width="6.7109375" style="15" customWidth="1"/>
    <col min="14540" max="14540" width="9.140625" style="15"/>
    <col min="14541" max="14543" width="8.7109375" style="15" customWidth="1"/>
    <col min="14544" max="14544" width="25.28515625" style="15" customWidth="1"/>
    <col min="14545" max="14781" width="9.140625" style="15"/>
    <col min="14782" max="14782" width="3.7109375" style="15" customWidth="1"/>
    <col min="14783" max="14783" width="17.7109375" style="15" customWidth="1"/>
    <col min="14784" max="14784" width="3.7109375" style="15" customWidth="1"/>
    <col min="14785" max="14785" width="4" style="15" customWidth="1"/>
    <col min="14786" max="14786" width="5" style="15" customWidth="1"/>
    <col min="14787" max="14787" width="8.42578125" style="15" customWidth="1"/>
    <col min="14788" max="14788" width="8.5703125" style="15" customWidth="1"/>
    <col min="14789" max="14789" width="8.7109375" style="15" customWidth="1"/>
    <col min="14790" max="14790" width="8.5703125" style="15" customWidth="1"/>
    <col min="14791" max="14791" width="8.42578125" style="15" customWidth="1"/>
    <col min="14792" max="14792" width="8.7109375" style="15" customWidth="1"/>
    <col min="14793" max="14793" width="8.28515625" style="15" customWidth="1"/>
    <col min="14794" max="14794" width="8.7109375" style="15" customWidth="1"/>
    <col min="14795" max="14795" width="6.7109375" style="15" customWidth="1"/>
    <col min="14796" max="14796" width="9.140625" style="15"/>
    <col min="14797" max="14799" width="8.7109375" style="15" customWidth="1"/>
    <col min="14800" max="14800" width="25.28515625" style="15" customWidth="1"/>
    <col min="14801" max="15037" width="9.140625" style="15"/>
    <col min="15038" max="15038" width="3.7109375" style="15" customWidth="1"/>
    <col min="15039" max="15039" width="17.7109375" style="15" customWidth="1"/>
    <col min="15040" max="15040" width="3.7109375" style="15" customWidth="1"/>
    <col min="15041" max="15041" width="4" style="15" customWidth="1"/>
    <col min="15042" max="15042" width="5" style="15" customWidth="1"/>
    <col min="15043" max="15043" width="8.42578125" style="15" customWidth="1"/>
    <col min="15044" max="15044" width="8.5703125" style="15" customWidth="1"/>
    <col min="15045" max="15045" width="8.7109375" style="15" customWidth="1"/>
    <col min="15046" max="15046" width="8.5703125" style="15" customWidth="1"/>
    <col min="15047" max="15047" width="8.42578125" style="15" customWidth="1"/>
    <col min="15048" max="15048" width="8.7109375" style="15" customWidth="1"/>
    <col min="15049" max="15049" width="8.28515625" style="15" customWidth="1"/>
    <col min="15050" max="15050" width="8.7109375" style="15" customWidth="1"/>
    <col min="15051" max="15051" width="6.7109375" style="15" customWidth="1"/>
    <col min="15052" max="15052" width="9.140625" style="15"/>
    <col min="15053" max="15055" width="8.7109375" style="15" customWidth="1"/>
    <col min="15056" max="15056" width="25.28515625" style="15" customWidth="1"/>
    <col min="15057" max="15293" width="9.140625" style="15"/>
    <col min="15294" max="15294" width="3.7109375" style="15" customWidth="1"/>
    <col min="15295" max="15295" width="17.7109375" style="15" customWidth="1"/>
    <col min="15296" max="15296" width="3.7109375" style="15" customWidth="1"/>
    <col min="15297" max="15297" width="4" style="15" customWidth="1"/>
    <col min="15298" max="15298" width="5" style="15" customWidth="1"/>
    <col min="15299" max="15299" width="8.42578125" style="15" customWidth="1"/>
    <col min="15300" max="15300" width="8.5703125" style="15" customWidth="1"/>
    <col min="15301" max="15301" width="8.7109375" style="15" customWidth="1"/>
    <col min="15302" max="15302" width="8.5703125" style="15" customWidth="1"/>
    <col min="15303" max="15303" width="8.42578125" style="15" customWidth="1"/>
    <col min="15304" max="15304" width="8.7109375" style="15" customWidth="1"/>
    <col min="15305" max="15305" width="8.28515625" style="15" customWidth="1"/>
    <col min="15306" max="15306" width="8.7109375" style="15" customWidth="1"/>
    <col min="15307" max="15307" width="6.7109375" style="15" customWidth="1"/>
    <col min="15308" max="15308" width="9.140625" style="15"/>
    <col min="15309" max="15311" width="8.7109375" style="15" customWidth="1"/>
    <col min="15312" max="15312" width="25.28515625" style="15" customWidth="1"/>
    <col min="15313" max="15549" width="9.140625" style="15"/>
    <col min="15550" max="15550" width="3.7109375" style="15" customWidth="1"/>
    <col min="15551" max="15551" width="17.7109375" style="15" customWidth="1"/>
    <col min="15552" max="15552" width="3.7109375" style="15" customWidth="1"/>
    <col min="15553" max="15553" width="4" style="15" customWidth="1"/>
    <col min="15554" max="15554" width="5" style="15" customWidth="1"/>
    <col min="15555" max="15555" width="8.42578125" style="15" customWidth="1"/>
    <col min="15556" max="15556" width="8.5703125" style="15" customWidth="1"/>
    <col min="15557" max="15557" width="8.7109375" style="15" customWidth="1"/>
    <col min="15558" max="15558" width="8.5703125" style="15" customWidth="1"/>
    <col min="15559" max="15559" width="8.42578125" style="15" customWidth="1"/>
    <col min="15560" max="15560" width="8.7109375" style="15" customWidth="1"/>
    <col min="15561" max="15561" width="8.28515625" style="15" customWidth="1"/>
    <col min="15562" max="15562" width="8.7109375" style="15" customWidth="1"/>
    <col min="15563" max="15563" width="6.7109375" style="15" customWidth="1"/>
    <col min="15564" max="15564" width="9.140625" style="15"/>
    <col min="15565" max="15567" width="8.7109375" style="15" customWidth="1"/>
    <col min="15568" max="15568" width="25.28515625" style="15" customWidth="1"/>
    <col min="15569" max="15805" width="9.140625" style="15"/>
    <col min="15806" max="15806" width="3.7109375" style="15" customWidth="1"/>
    <col min="15807" max="15807" width="17.7109375" style="15" customWidth="1"/>
    <col min="15808" max="15808" width="3.7109375" style="15" customWidth="1"/>
    <col min="15809" max="15809" width="4" style="15" customWidth="1"/>
    <col min="15810" max="15810" width="5" style="15" customWidth="1"/>
    <col min="15811" max="15811" width="8.42578125" style="15" customWidth="1"/>
    <col min="15812" max="15812" width="8.5703125" style="15" customWidth="1"/>
    <col min="15813" max="15813" width="8.7109375" style="15" customWidth="1"/>
    <col min="15814" max="15814" width="8.5703125" style="15" customWidth="1"/>
    <col min="15815" max="15815" width="8.42578125" style="15" customWidth="1"/>
    <col min="15816" max="15816" width="8.7109375" style="15" customWidth="1"/>
    <col min="15817" max="15817" width="8.28515625" style="15" customWidth="1"/>
    <col min="15818" max="15818" width="8.7109375" style="15" customWidth="1"/>
    <col min="15819" max="15819" width="6.7109375" style="15" customWidth="1"/>
    <col min="15820" max="15820" width="9.140625" style="15"/>
    <col min="15821" max="15823" width="8.7109375" style="15" customWidth="1"/>
    <col min="15824" max="15824" width="25.28515625" style="15" customWidth="1"/>
    <col min="15825" max="16061" width="9.140625" style="15"/>
    <col min="16062" max="16062" width="3.7109375" style="15" customWidth="1"/>
    <col min="16063" max="16063" width="17.7109375" style="15" customWidth="1"/>
    <col min="16064" max="16064" width="3.7109375" style="15" customWidth="1"/>
    <col min="16065" max="16065" width="4" style="15" customWidth="1"/>
    <col min="16066" max="16066" width="5" style="15" customWidth="1"/>
    <col min="16067" max="16067" width="8.42578125" style="15" customWidth="1"/>
    <col min="16068" max="16068" width="8.5703125" style="15" customWidth="1"/>
    <col min="16069" max="16069" width="8.7109375" style="15" customWidth="1"/>
    <col min="16070" max="16070" width="8.5703125" style="15" customWidth="1"/>
    <col min="16071" max="16071" width="8.42578125" style="15" customWidth="1"/>
    <col min="16072" max="16072" width="8.7109375" style="15" customWidth="1"/>
    <col min="16073" max="16073" width="8.28515625" style="15" customWidth="1"/>
    <col min="16074" max="16074" width="8.7109375" style="15" customWidth="1"/>
    <col min="16075" max="16075" width="6.7109375" style="15" customWidth="1"/>
    <col min="16076" max="16076" width="9.140625" style="15"/>
    <col min="16077" max="16079" width="8.7109375" style="15" customWidth="1"/>
    <col min="16080" max="16080" width="25.28515625" style="15" customWidth="1"/>
    <col min="16081" max="16319" width="9.140625" style="15"/>
    <col min="16320" max="16384" width="9.28515625" style="15" customWidth="1"/>
  </cols>
  <sheetData>
    <row r="1" spans="1:9" ht="15.75" x14ac:dyDescent="0.25">
      <c r="A1" s="89" t="s">
        <v>0</v>
      </c>
      <c r="B1" s="89"/>
      <c r="C1" s="11"/>
      <c r="D1" s="11"/>
      <c r="E1" s="11"/>
    </row>
    <row r="2" spans="1:9" ht="15.75" x14ac:dyDescent="0.25">
      <c r="A2" s="80" t="s">
        <v>17</v>
      </c>
      <c r="B2" s="80"/>
      <c r="C2" s="80"/>
      <c r="D2" s="80"/>
      <c r="E2" s="80"/>
    </row>
    <row r="3" spans="1:9" ht="15.6" x14ac:dyDescent="0.3">
      <c r="A3" s="81"/>
      <c r="B3" s="81"/>
      <c r="C3" s="81"/>
      <c r="D3" s="81"/>
      <c r="E3" s="81"/>
    </row>
    <row r="4" spans="1:9" ht="15.6" x14ac:dyDescent="0.3">
      <c r="A4" s="28"/>
      <c r="B4" s="28"/>
      <c r="C4" s="28"/>
      <c r="D4" s="34"/>
      <c r="E4" s="34"/>
    </row>
    <row r="5" spans="1:9" x14ac:dyDescent="0.25">
      <c r="A5" s="67" t="s">
        <v>1</v>
      </c>
      <c r="B5" s="82" t="s">
        <v>59</v>
      </c>
      <c r="C5" s="86" t="s">
        <v>3</v>
      </c>
      <c r="D5" s="87"/>
      <c r="E5" s="88"/>
      <c r="F5" s="84" t="s">
        <v>71</v>
      </c>
      <c r="G5" s="84" t="s">
        <v>72</v>
      </c>
      <c r="H5" s="84" t="s">
        <v>73</v>
      </c>
      <c r="I5" s="84" t="s">
        <v>74</v>
      </c>
    </row>
    <row r="6" spans="1:9" x14ac:dyDescent="0.25">
      <c r="A6" s="68"/>
      <c r="B6" s="83"/>
      <c r="C6" s="17" t="s">
        <v>69</v>
      </c>
      <c r="D6" s="17" t="s">
        <v>4</v>
      </c>
      <c r="E6" s="17" t="s">
        <v>70</v>
      </c>
      <c r="F6" s="85"/>
      <c r="G6" s="85"/>
      <c r="H6" s="85"/>
      <c r="I6" s="85"/>
    </row>
    <row r="7" spans="1:9" ht="15.75" x14ac:dyDescent="0.25">
      <c r="A7" s="38">
        <v>1</v>
      </c>
      <c r="B7" s="46" t="s">
        <v>41</v>
      </c>
      <c r="C7" s="40">
        <f>D7/0.08</f>
        <v>1475</v>
      </c>
      <c r="D7" s="41">
        <v>118</v>
      </c>
      <c r="E7" s="41">
        <f>D7*7000</f>
        <v>826000</v>
      </c>
      <c r="F7" s="45"/>
      <c r="G7" s="51">
        <f>E7+F7</f>
        <v>826000</v>
      </c>
      <c r="H7" s="45">
        <v>826000</v>
      </c>
      <c r="I7" s="51">
        <f>G7-H7</f>
        <v>0</v>
      </c>
    </row>
    <row r="8" spans="1:9" ht="15.75" x14ac:dyDescent="0.25">
      <c r="A8" s="38">
        <v>2</v>
      </c>
      <c r="B8" s="46" t="s">
        <v>42</v>
      </c>
      <c r="C8" s="40">
        <f t="shared" ref="C8:C24" si="0">D8/0.08</f>
        <v>300</v>
      </c>
      <c r="D8" s="41">
        <v>24</v>
      </c>
      <c r="E8" s="41">
        <f t="shared" ref="E8:E24" si="1">D8*7000</f>
        <v>168000</v>
      </c>
      <c r="F8" s="45"/>
      <c r="G8" s="51">
        <f>E8+F8</f>
        <v>168000</v>
      </c>
      <c r="H8" s="45">
        <v>168000</v>
      </c>
      <c r="I8" s="51">
        <f>G8-H8</f>
        <v>0</v>
      </c>
    </row>
    <row r="9" spans="1:9" ht="15.75" x14ac:dyDescent="0.25">
      <c r="A9" s="38">
        <v>3</v>
      </c>
      <c r="B9" s="46" t="s">
        <v>43</v>
      </c>
      <c r="C9" s="40">
        <f t="shared" si="0"/>
        <v>1175</v>
      </c>
      <c r="D9" s="41">
        <v>94</v>
      </c>
      <c r="E9" s="41">
        <f t="shared" si="1"/>
        <v>658000</v>
      </c>
      <c r="F9" s="45"/>
      <c r="G9" s="51">
        <f t="shared" ref="G9:G24" si="2">E9+F9</f>
        <v>658000</v>
      </c>
      <c r="H9" s="45">
        <v>658000</v>
      </c>
      <c r="I9" s="51">
        <f t="shared" ref="I9:I24" si="3">G9-H9</f>
        <v>0</v>
      </c>
    </row>
    <row r="10" spans="1:9" ht="15.75" x14ac:dyDescent="0.25">
      <c r="A10" s="38">
        <v>4</v>
      </c>
      <c r="B10" s="46" t="s">
        <v>44</v>
      </c>
      <c r="C10" s="40">
        <f t="shared" si="0"/>
        <v>210</v>
      </c>
      <c r="D10" s="47">
        <v>16.8</v>
      </c>
      <c r="E10" s="41">
        <f t="shared" si="1"/>
        <v>117600</v>
      </c>
      <c r="F10" s="45"/>
      <c r="G10" s="51">
        <f t="shared" si="2"/>
        <v>117600</v>
      </c>
      <c r="H10" s="45">
        <v>117600</v>
      </c>
      <c r="I10" s="51">
        <f t="shared" si="3"/>
        <v>0</v>
      </c>
    </row>
    <row r="11" spans="1:9" ht="15.75" x14ac:dyDescent="0.25">
      <c r="A11" s="38">
        <v>5</v>
      </c>
      <c r="B11" s="46" t="s">
        <v>45</v>
      </c>
      <c r="C11" s="40">
        <f t="shared" si="0"/>
        <v>1000</v>
      </c>
      <c r="D11" s="41">
        <v>80</v>
      </c>
      <c r="E11" s="41">
        <f t="shared" si="1"/>
        <v>560000</v>
      </c>
      <c r="F11" s="45"/>
      <c r="G11" s="51">
        <f t="shared" si="2"/>
        <v>560000</v>
      </c>
      <c r="H11" s="45">
        <v>560000</v>
      </c>
      <c r="I11" s="51">
        <f t="shared" si="3"/>
        <v>0</v>
      </c>
    </row>
    <row r="12" spans="1:9" ht="15.75" x14ac:dyDescent="0.25">
      <c r="A12" s="38">
        <v>6</v>
      </c>
      <c r="B12" s="46" t="s">
        <v>46</v>
      </c>
      <c r="C12" s="40">
        <f t="shared" si="0"/>
        <v>412.5</v>
      </c>
      <c r="D12" s="41">
        <v>33</v>
      </c>
      <c r="E12" s="41">
        <f t="shared" si="1"/>
        <v>231000</v>
      </c>
      <c r="F12" s="45"/>
      <c r="G12" s="51">
        <f t="shared" si="2"/>
        <v>231000</v>
      </c>
      <c r="H12" s="45">
        <v>231000</v>
      </c>
      <c r="I12" s="51">
        <f t="shared" si="3"/>
        <v>0</v>
      </c>
    </row>
    <row r="13" spans="1:9" ht="15.75" x14ac:dyDescent="0.25">
      <c r="A13" s="38">
        <v>7</v>
      </c>
      <c r="B13" s="46" t="s">
        <v>47</v>
      </c>
      <c r="C13" s="40">
        <f t="shared" si="0"/>
        <v>487.5</v>
      </c>
      <c r="D13" s="41">
        <v>39</v>
      </c>
      <c r="E13" s="41">
        <f t="shared" si="1"/>
        <v>273000</v>
      </c>
      <c r="F13" s="45"/>
      <c r="G13" s="51">
        <f t="shared" si="2"/>
        <v>273000</v>
      </c>
      <c r="H13" s="45">
        <v>273000</v>
      </c>
      <c r="I13" s="51">
        <f t="shared" si="3"/>
        <v>0</v>
      </c>
    </row>
    <row r="14" spans="1:9" ht="15.75" x14ac:dyDescent="0.25">
      <c r="A14" s="38">
        <v>8</v>
      </c>
      <c r="B14" s="46" t="s">
        <v>48</v>
      </c>
      <c r="C14" s="40">
        <f t="shared" si="0"/>
        <v>400</v>
      </c>
      <c r="D14" s="41">
        <v>32</v>
      </c>
      <c r="E14" s="41">
        <f t="shared" si="1"/>
        <v>224000</v>
      </c>
      <c r="F14" s="45"/>
      <c r="G14" s="51">
        <f t="shared" si="2"/>
        <v>224000</v>
      </c>
      <c r="H14" s="45">
        <v>224000</v>
      </c>
      <c r="I14" s="51">
        <f t="shared" si="3"/>
        <v>0</v>
      </c>
    </row>
    <row r="15" spans="1:9" ht="15.75" x14ac:dyDescent="0.25">
      <c r="A15" s="38">
        <v>9</v>
      </c>
      <c r="B15" s="46" t="s">
        <v>49</v>
      </c>
      <c r="C15" s="40">
        <f t="shared" si="0"/>
        <v>625</v>
      </c>
      <c r="D15" s="41">
        <v>50</v>
      </c>
      <c r="E15" s="41">
        <f t="shared" si="1"/>
        <v>350000</v>
      </c>
      <c r="F15" s="45"/>
      <c r="G15" s="51">
        <f t="shared" si="2"/>
        <v>350000</v>
      </c>
      <c r="H15" s="45">
        <v>350000</v>
      </c>
      <c r="I15" s="51">
        <f t="shared" si="3"/>
        <v>0</v>
      </c>
    </row>
    <row r="16" spans="1:9" ht="15.75" x14ac:dyDescent="0.25">
      <c r="A16" s="38">
        <v>10</v>
      </c>
      <c r="B16" s="46" t="s">
        <v>50</v>
      </c>
      <c r="C16" s="40">
        <f t="shared" si="0"/>
        <v>1625</v>
      </c>
      <c r="D16" s="41">
        <v>130</v>
      </c>
      <c r="E16" s="41">
        <f t="shared" si="1"/>
        <v>910000</v>
      </c>
      <c r="F16" s="45"/>
      <c r="G16" s="51">
        <f t="shared" si="2"/>
        <v>910000</v>
      </c>
      <c r="H16" s="45">
        <v>910000</v>
      </c>
      <c r="I16" s="51">
        <f t="shared" si="3"/>
        <v>0</v>
      </c>
    </row>
    <row r="17" spans="1:10" ht="15.75" x14ac:dyDescent="0.25">
      <c r="A17" s="38">
        <v>11</v>
      </c>
      <c r="B17" s="46" t="s">
        <v>51</v>
      </c>
      <c r="C17" s="40">
        <f t="shared" si="0"/>
        <v>750</v>
      </c>
      <c r="D17" s="41">
        <v>60</v>
      </c>
      <c r="E17" s="41">
        <f t="shared" si="1"/>
        <v>420000</v>
      </c>
      <c r="F17" s="45"/>
      <c r="G17" s="51">
        <f t="shared" si="2"/>
        <v>420000</v>
      </c>
      <c r="H17" s="45">
        <v>420000</v>
      </c>
      <c r="I17" s="51">
        <f t="shared" si="3"/>
        <v>0</v>
      </c>
    </row>
    <row r="18" spans="1:10" ht="15.75" x14ac:dyDescent="0.25">
      <c r="A18" s="38">
        <v>12</v>
      </c>
      <c r="B18" s="46" t="s">
        <v>52</v>
      </c>
      <c r="C18" s="40">
        <f t="shared" si="0"/>
        <v>2000</v>
      </c>
      <c r="D18" s="41">
        <v>160</v>
      </c>
      <c r="E18" s="48">
        <f t="shared" si="1"/>
        <v>1120000</v>
      </c>
      <c r="F18" s="45"/>
      <c r="G18" s="51">
        <f t="shared" si="2"/>
        <v>1120000</v>
      </c>
      <c r="H18" s="45">
        <v>560000</v>
      </c>
      <c r="I18" s="51">
        <f t="shared" si="3"/>
        <v>560000</v>
      </c>
    </row>
    <row r="19" spans="1:10" ht="15.75" x14ac:dyDescent="0.25">
      <c r="A19" s="38">
        <v>13</v>
      </c>
      <c r="B19" s="46" t="s">
        <v>53</v>
      </c>
      <c r="C19" s="40">
        <f t="shared" si="0"/>
        <v>950</v>
      </c>
      <c r="D19" s="41">
        <v>76</v>
      </c>
      <c r="E19" s="41">
        <f t="shared" si="1"/>
        <v>532000</v>
      </c>
      <c r="F19" s="45"/>
      <c r="G19" s="51">
        <f t="shared" si="2"/>
        <v>532000</v>
      </c>
      <c r="H19" s="45">
        <v>532000</v>
      </c>
      <c r="I19" s="51">
        <f t="shared" si="3"/>
        <v>0</v>
      </c>
    </row>
    <row r="20" spans="1:10" ht="15.75" x14ac:dyDescent="0.25">
      <c r="A20" s="38">
        <v>14</v>
      </c>
      <c r="B20" s="46" t="s">
        <v>54</v>
      </c>
      <c r="C20" s="40">
        <f t="shared" si="0"/>
        <v>537.5</v>
      </c>
      <c r="D20" s="41">
        <v>43</v>
      </c>
      <c r="E20" s="41">
        <f t="shared" si="1"/>
        <v>301000</v>
      </c>
      <c r="F20" s="45"/>
      <c r="G20" s="51">
        <f t="shared" si="2"/>
        <v>301000</v>
      </c>
      <c r="H20" s="45">
        <v>301000</v>
      </c>
      <c r="I20" s="51">
        <f t="shared" si="3"/>
        <v>0</v>
      </c>
    </row>
    <row r="21" spans="1:10" ht="15.75" x14ac:dyDescent="0.25">
      <c r="A21" s="38">
        <v>15</v>
      </c>
      <c r="B21" s="46" t="s">
        <v>55</v>
      </c>
      <c r="C21" s="40">
        <f t="shared" si="0"/>
        <v>537.5</v>
      </c>
      <c r="D21" s="41">
        <v>43</v>
      </c>
      <c r="E21" s="41">
        <f t="shared" si="1"/>
        <v>301000</v>
      </c>
      <c r="F21" s="45"/>
      <c r="G21" s="51">
        <f t="shared" si="2"/>
        <v>301000</v>
      </c>
      <c r="H21" s="45">
        <v>301000</v>
      </c>
      <c r="I21" s="51">
        <f t="shared" si="3"/>
        <v>0</v>
      </c>
    </row>
    <row r="22" spans="1:10" ht="15.75" x14ac:dyDescent="0.25">
      <c r="A22" s="38">
        <v>16</v>
      </c>
      <c r="B22" s="46" t="s">
        <v>56</v>
      </c>
      <c r="C22" s="40">
        <f t="shared" si="0"/>
        <v>300</v>
      </c>
      <c r="D22" s="41">
        <v>24</v>
      </c>
      <c r="E22" s="41">
        <f t="shared" si="1"/>
        <v>168000</v>
      </c>
      <c r="F22" s="45"/>
      <c r="G22" s="51">
        <f t="shared" si="2"/>
        <v>168000</v>
      </c>
      <c r="H22" s="45">
        <v>168000</v>
      </c>
      <c r="I22" s="51">
        <f t="shared" si="3"/>
        <v>0</v>
      </c>
    </row>
    <row r="23" spans="1:10" ht="15.75" x14ac:dyDescent="0.25">
      <c r="A23" s="38">
        <v>17</v>
      </c>
      <c r="B23" s="46" t="s">
        <v>57</v>
      </c>
      <c r="C23" s="40">
        <f t="shared" si="0"/>
        <v>750</v>
      </c>
      <c r="D23" s="41">
        <v>60</v>
      </c>
      <c r="E23" s="41">
        <f t="shared" si="1"/>
        <v>420000</v>
      </c>
      <c r="F23" s="45"/>
      <c r="G23" s="51">
        <f t="shared" si="2"/>
        <v>420000</v>
      </c>
      <c r="H23" s="45">
        <v>420000</v>
      </c>
      <c r="I23" s="51">
        <f t="shared" si="3"/>
        <v>0</v>
      </c>
    </row>
    <row r="24" spans="1:10" ht="15.75" x14ac:dyDescent="0.25">
      <c r="A24" s="38">
        <v>18</v>
      </c>
      <c r="B24" s="46" t="s">
        <v>58</v>
      </c>
      <c r="C24" s="40">
        <f t="shared" si="0"/>
        <v>500</v>
      </c>
      <c r="D24" s="41">
        <v>40</v>
      </c>
      <c r="E24" s="41">
        <f t="shared" si="1"/>
        <v>280000</v>
      </c>
      <c r="F24" s="45"/>
      <c r="G24" s="51">
        <f t="shared" si="2"/>
        <v>280000</v>
      </c>
      <c r="H24" s="45">
        <v>280000</v>
      </c>
      <c r="I24" s="51">
        <f t="shared" si="3"/>
        <v>0</v>
      </c>
    </row>
    <row r="25" spans="1:10" s="27" customFormat="1" x14ac:dyDescent="0.25">
      <c r="A25" s="30"/>
      <c r="B25" s="31" t="s">
        <v>19</v>
      </c>
      <c r="C25" s="32">
        <f>SUM(C7:C24)</f>
        <v>14035</v>
      </c>
      <c r="D25" s="32">
        <f>SUM(D7:D24)</f>
        <v>1122.8</v>
      </c>
      <c r="E25" s="32">
        <f>SUM(E7:E24)</f>
        <v>7859600</v>
      </c>
      <c r="F25" s="32">
        <f t="shared" ref="F25:I25" si="4">SUM(F7:F24)</f>
        <v>0</v>
      </c>
      <c r="G25" s="32">
        <f t="shared" si="4"/>
        <v>7859600</v>
      </c>
      <c r="H25" s="32">
        <f t="shared" si="4"/>
        <v>7299600</v>
      </c>
      <c r="I25" s="32">
        <f t="shared" si="4"/>
        <v>560000</v>
      </c>
    </row>
    <row r="26" spans="1:10" ht="24.75" customHeight="1" x14ac:dyDescent="0.3"/>
    <row r="27" spans="1:10" customFormat="1" x14ac:dyDescent="0.25">
      <c r="A27" s="54"/>
      <c r="F27" s="64" t="s">
        <v>16</v>
      </c>
      <c r="G27" s="64"/>
      <c r="H27" s="64"/>
      <c r="I27" s="64"/>
      <c r="J27" s="64"/>
    </row>
    <row r="28" spans="1:10" customFormat="1" x14ac:dyDescent="0.25">
      <c r="A28" s="54"/>
      <c r="B28" s="52" t="s">
        <v>11</v>
      </c>
      <c r="F28" s="62" t="s">
        <v>12</v>
      </c>
      <c r="G28" s="62"/>
      <c r="H28" s="62"/>
      <c r="I28" s="62"/>
      <c r="J28" s="62"/>
    </row>
    <row r="29" spans="1:10" customFormat="1" x14ac:dyDescent="0.25">
      <c r="A29" s="54"/>
      <c r="B29" s="52"/>
      <c r="F29" s="62" t="s">
        <v>13</v>
      </c>
      <c r="G29" s="62"/>
      <c r="H29" s="62"/>
      <c r="I29" s="62"/>
      <c r="J29" s="62"/>
    </row>
    <row r="30" spans="1:10" customFormat="1" x14ac:dyDescent="0.25">
      <c r="A30" s="54"/>
      <c r="B30" s="52"/>
      <c r="F30" s="62"/>
      <c r="G30" s="62"/>
      <c r="H30" s="62"/>
      <c r="I30" s="62"/>
      <c r="J30" s="62"/>
    </row>
    <row r="31" spans="1:10" customFormat="1" x14ac:dyDescent="0.25">
      <c r="A31" s="54"/>
      <c r="B31" s="52"/>
      <c r="F31" s="63"/>
      <c r="G31" s="62"/>
      <c r="H31" s="62"/>
      <c r="I31" s="62"/>
      <c r="J31" s="62"/>
    </row>
    <row r="32" spans="1:10" customFormat="1" x14ac:dyDescent="0.25">
      <c r="A32" s="54"/>
      <c r="B32" s="52"/>
      <c r="F32" s="62"/>
      <c r="G32" s="62"/>
      <c r="H32" s="62"/>
      <c r="I32" s="62"/>
      <c r="J32" s="62"/>
    </row>
    <row r="33" spans="1:10" customFormat="1" x14ac:dyDescent="0.25">
      <c r="A33" s="54"/>
      <c r="B33" s="52"/>
      <c r="F33" s="62"/>
      <c r="G33" s="62"/>
      <c r="H33" s="62"/>
      <c r="I33" s="62"/>
      <c r="J33" s="62"/>
    </row>
    <row r="34" spans="1:10" customFormat="1" x14ac:dyDescent="0.25">
      <c r="A34" s="54"/>
      <c r="B34" s="52"/>
      <c r="F34" s="62"/>
      <c r="G34" s="62"/>
      <c r="H34" s="62"/>
      <c r="I34" s="62"/>
      <c r="J34" s="62"/>
    </row>
    <row r="35" spans="1:10" customFormat="1" x14ac:dyDescent="0.25">
      <c r="A35" s="54"/>
      <c r="B35" s="52" t="s">
        <v>14</v>
      </c>
      <c r="F35" s="62" t="s">
        <v>15</v>
      </c>
      <c r="G35" s="62"/>
      <c r="H35" s="62"/>
      <c r="I35" s="62"/>
      <c r="J35" s="62"/>
    </row>
  </sheetData>
  <mergeCells count="19">
    <mergeCell ref="F32:J32"/>
    <mergeCell ref="F33:J33"/>
    <mergeCell ref="F34:J34"/>
    <mergeCell ref="F35:J35"/>
    <mergeCell ref="F27:J27"/>
    <mergeCell ref="F28:J28"/>
    <mergeCell ref="F29:J29"/>
    <mergeCell ref="F30:J30"/>
    <mergeCell ref="F31:J31"/>
    <mergeCell ref="F5:F6"/>
    <mergeCell ref="H5:H6"/>
    <mergeCell ref="I5:I6"/>
    <mergeCell ref="A1:B1"/>
    <mergeCell ref="A2:E2"/>
    <mergeCell ref="A3:E3"/>
    <mergeCell ref="A5:A6"/>
    <mergeCell ref="B5:B6"/>
    <mergeCell ref="C5:E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Tổng</vt:lpstr>
      <vt:lpstr>Sơn Tây</vt:lpstr>
      <vt:lpstr>Tân Thọ</vt:lpstr>
      <vt:lpstr>Tân Sơn</vt:lpstr>
      <vt:lpstr>Vĩnh Thọ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NAMA LAPTOP</dc:creator>
  <cp:lastModifiedBy>NAMA COMPUTER</cp:lastModifiedBy>
  <cp:lastPrinted>2024-06-30T09:02:33Z</cp:lastPrinted>
  <dcterms:created xsi:type="dcterms:W3CDTF">2023-06-28T08:49:55Z</dcterms:created>
  <dcterms:modified xsi:type="dcterms:W3CDTF">2024-06-30T09:17:33Z</dcterms:modified>
</cp:coreProperties>
</file>